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沙紀\Desktop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<sst xmlns="http://schemas.openxmlformats.org/spreadsheetml/2006/main" count="442" uniqueCount="293">
  <si>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</si>
  <si>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</si>
  <si>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</si>
  <si>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</si>
  <si>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</si>
  <si>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</si>
  <si>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</si>
  <si>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</si>
  <si>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</si>
  <si>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</si>
  <si>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</si>
  <si>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</si>
  <si>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</si>
  <si>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</si>
  <si>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</si>
  <si>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</si>
  <si>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</si>
  <si>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</si>
  <si>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</si>
  <si>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</si>
  <si>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</si>
  <si>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</si>
  <si>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</si>
  <si>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</si>
  <si>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</si>
  <si>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</si>
  <si>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</si>
  <si>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</si>
  <si>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</si>
  <si>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</si>
  <si>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</si>
  <si>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</si>
  <si>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</si>
  <si>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</si>
  <si>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</si>
  <si>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</si>
  <si>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</si>
  <si>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</si>
  <si>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</si>
  <si>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</si>
  <si>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</si>
  <si>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</si>
  <si>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</si>
  <si>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</si>
  <si>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</si>
  <si>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</si>
  <si>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</si>
  <si>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</si>
  <si>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</si>
  <si>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</si>
  <si>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</si>
  <si>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</si>
  <si>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</si>
  <si>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</si>
  <si>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</si>
  <si>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</si>
  <si>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</si>
  <si>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</si>
  <si>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</si>
  <si>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</si>
  <si>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</si>
  <si>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</si>
  <si>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</si>
  <si>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</si>
  <si>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</si>
  <si>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</si>
  <si>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</si>
  <si>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</si>
  <si>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</si>
  <si>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</si>
  <si>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</si>
  <si>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</si>
  <si>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</si>
  <si>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</si>
  <si>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</si>
  <si>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</si>
  <si>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</si>
  <si>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</si>
  <si>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</si>
  <si>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</si>
  <si>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</si>
  <si>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</si>
  <si>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</si>
  <si>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</si>
  <si>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</si>
  <si>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</si>
  <si>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</si>
  <si>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</si>
  <si>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</si>
  <si>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</si>
  <si>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</si>
  <si>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</si>
  <si>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</si>
  <si>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</si>
  <si>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</si>
  <si>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</si>
  <si>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</si>
  <si>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</si>
  <si>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</si>
  <si>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</si>
  <si>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</si>
  <si>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</si>
  <si>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</si>
  <si>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</si>
  <si>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</si>
  <si>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</si>
  <si>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</si>
  <si>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</si>
  <si>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</si>
  <si>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</si>
  <si>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</si>
  <si>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</si>
  <si>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</si>
  <si>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</si>
  <si>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</si>
  <si>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</si>
  <si>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</si>
  <si>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</si>
  <si>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</si>
  <si>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</si>
  <si>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</si>
  <si>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</si>
  <si>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</si>
  <si>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</si>
  <si>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</si>
  <si>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</si>
  <si>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</si>
  <si>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</si>
  <si>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</si>
  <si>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</si>
  <si>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</si>
  <si>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</si>
  <si>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</si>
  <si>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</si>
  <si>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</si>
  <si>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</si>
  <si>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</si>
  <si>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</si>
  <si>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</si>
  <si>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</si>
  <si>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</si>
  <si>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</si>
  <si>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</si>
  <si>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</si>
  <si>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</si>
  <si>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</si>
  <si>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</si>
  <si>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</si>
  <si>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</si>
  <si>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</si>
  <si>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</si>
  <si>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</si>
  <si>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</si>
  <si>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</si>
  <si>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</si>
  <si>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</si>
  <si>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</si>
  <si>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</si>
  <si>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</si>
  <si>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</si>
  <si>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</si>
  <si>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</si>
  <si>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</si>
  <si>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</si>
  <si>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</si>
  <si>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</si>
  <si>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</si>
  <si>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</si>
  <si>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</si>
  <si>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</si>
  <si>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</si>
  <si>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</si>
  <si>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</si>
  <si>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</si>
  <si>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</si>
  <si>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</si>
  <si>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</si>
  <si>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</si>
  <si>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</si>
  <si>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</si>
  <si>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</si>
  <si>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</si>
  <si>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</si>
  <si>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</si>
  <si>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</si>
  <si>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</si>
  <si>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</si>
  <si>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</si>
  <si>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</si>
  <si>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</si>
  <si>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</si>
  <si>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</si>
  <si>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</si>
  <si>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</si>
  <si>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</si>
  <si>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</si>
  <si>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</si>
  <si>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</si>
  <si>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</si>
  <si>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</si>
  <si>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ジェイフレンズ</t>
    <phoneticPr fontId="2"/>
  </si>
  <si>
    <t>Ｊフレンズ</t>
    <phoneticPr fontId="2"/>
  </si>
  <si>
    <t>佐倉市</t>
    <rPh sb="0" eb="3">
      <t>サクラシ</t>
    </rPh>
    <phoneticPr fontId="2"/>
  </si>
  <si>
    <t>京成本線</t>
    <rPh sb="0" eb="4">
      <t>ケイセイホンセン</t>
    </rPh>
    <phoneticPr fontId="2"/>
  </si>
  <si>
    <t>勝田台</t>
    <rPh sb="0" eb="3">
      <t>カツタダイ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</si>
  <si>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</si>
  <si>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</si>
  <si>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</si>
  <si>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</si>
  <si>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285</t>
    <phoneticPr fontId="2"/>
  </si>
  <si>
    <t>0845</t>
    <phoneticPr fontId="2"/>
  </si>
  <si>
    <t>佐倉市西志津2-7-1-101</t>
    <rPh sb="0" eb="3">
      <t>サクラシ</t>
    </rPh>
    <rPh sb="3" eb="6">
      <t>ニシシヅ</t>
    </rPh>
    <phoneticPr fontId="2"/>
  </si>
  <si>
    <t>043</t>
    <phoneticPr fontId="2"/>
  </si>
  <si>
    <t>464</t>
    <phoneticPr fontId="2"/>
  </si>
  <si>
    <t>2033</t>
    <phoneticPr fontId="2"/>
  </si>
  <si>
    <t>ハヤシ</t>
    <phoneticPr fontId="2"/>
  </si>
  <si>
    <t>サキ</t>
    <phoneticPr fontId="2"/>
  </si>
  <si>
    <t>沙紀</t>
    <rPh sb="0" eb="2">
      <t>サキ</t>
    </rPh>
    <phoneticPr fontId="2"/>
  </si>
  <si>
    <t>285</t>
    <phoneticPr fontId="2"/>
  </si>
  <si>
    <t>043</t>
    <phoneticPr fontId="2"/>
  </si>
  <si>
    <t>カズミ</t>
    <phoneticPr fontId="2"/>
  </si>
  <si>
    <t>一美</t>
    <rPh sb="0" eb="2">
      <t>カズミ</t>
    </rPh>
    <phoneticPr fontId="2"/>
  </si>
  <si>
    <t>285</t>
    <phoneticPr fontId="2"/>
  </si>
  <si>
    <t>0845</t>
    <phoneticPr fontId="2"/>
  </si>
  <si>
    <t>464</t>
    <phoneticPr fontId="2"/>
  </si>
  <si>
    <t>サキ</t>
    <phoneticPr fontId="2"/>
  </si>
  <si>
    <t>佐倉市西志津2-7-1-101</t>
    <rPh sb="0" eb="6">
      <t>サクラシニシシヅ</t>
    </rPh>
    <phoneticPr fontId="2"/>
  </si>
  <si>
    <t>ナカネ</t>
    <phoneticPr fontId="2"/>
  </si>
  <si>
    <t>アイ</t>
    <phoneticPr fontId="2"/>
  </si>
  <si>
    <t>中根</t>
    <rPh sb="0" eb="2">
      <t>ナカネ</t>
    </rPh>
    <phoneticPr fontId="2"/>
  </si>
  <si>
    <t>愛</t>
    <rPh sb="0" eb="1">
      <t>アイ</t>
    </rPh>
    <phoneticPr fontId="2"/>
  </si>
  <si>
    <t>佐倉市立西志津小学校</t>
    <rPh sb="0" eb="4">
      <t>サクラシリツ</t>
    </rPh>
    <rPh sb="4" eb="10">
      <t>ニシシヅショウガッコウ</t>
    </rPh>
    <phoneticPr fontId="2"/>
  </si>
  <si>
    <t>スズキ</t>
    <phoneticPr fontId="2"/>
  </si>
  <si>
    <t>サコ</t>
    <phoneticPr fontId="2"/>
  </si>
  <si>
    <t>鈴木</t>
    <rPh sb="0" eb="2">
      <t>スズキ</t>
    </rPh>
    <phoneticPr fontId="2"/>
  </si>
  <si>
    <t>咲子</t>
    <rPh sb="0" eb="2">
      <t>サキコ</t>
    </rPh>
    <phoneticPr fontId="2"/>
  </si>
  <si>
    <t>ヒナタ</t>
    <phoneticPr fontId="2"/>
  </si>
  <si>
    <t>フミカ</t>
    <phoneticPr fontId="2"/>
  </si>
  <si>
    <t>日向</t>
    <rPh sb="0" eb="2">
      <t>ヒナタ</t>
    </rPh>
    <phoneticPr fontId="2"/>
  </si>
  <si>
    <t>芙実香</t>
    <rPh sb="0" eb="3">
      <t>フミカ</t>
    </rPh>
    <phoneticPr fontId="2"/>
  </si>
  <si>
    <t>佐倉市立間野台小学校</t>
    <rPh sb="0" eb="4">
      <t>サクラシリツ</t>
    </rPh>
    <rPh sb="4" eb="10">
      <t>マノダイショウガッコウ</t>
    </rPh>
    <phoneticPr fontId="2"/>
  </si>
  <si>
    <t>サトウ</t>
    <phoneticPr fontId="2"/>
  </si>
  <si>
    <t>ユウ</t>
    <phoneticPr fontId="2"/>
  </si>
  <si>
    <t>佐藤</t>
    <rPh sb="0" eb="2">
      <t>サトウ</t>
    </rPh>
    <phoneticPr fontId="2"/>
  </si>
  <si>
    <t>優</t>
    <rPh sb="0" eb="1">
      <t>ユウ</t>
    </rPh>
    <phoneticPr fontId="2"/>
  </si>
  <si>
    <t>ハセガワ</t>
    <phoneticPr fontId="2"/>
  </si>
  <si>
    <t>カズサ</t>
    <phoneticPr fontId="2"/>
  </si>
  <si>
    <t>長谷川</t>
    <rPh sb="0" eb="3">
      <t>ハセガワ</t>
    </rPh>
    <phoneticPr fontId="2"/>
  </si>
  <si>
    <t>和彩</t>
    <rPh sb="0" eb="2">
      <t>カズサイ</t>
    </rPh>
    <phoneticPr fontId="2"/>
  </si>
  <si>
    <t>モリタ</t>
    <phoneticPr fontId="2"/>
  </si>
  <si>
    <t>アオミ</t>
    <phoneticPr fontId="2"/>
  </si>
  <si>
    <t>守田</t>
    <rPh sb="0" eb="2">
      <t>モリタ</t>
    </rPh>
    <phoneticPr fontId="2"/>
  </si>
  <si>
    <t>碧海</t>
    <rPh sb="0" eb="2">
      <t>アオミ</t>
    </rPh>
    <phoneticPr fontId="2"/>
  </si>
  <si>
    <t>八千代市立勝田台南小学校</t>
    <rPh sb="0" eb="5">
      <t>ヤチヨシリツ</t>
    </rPh>
    <rPh sb="5" eb="12">
      <t>カツタダイミナミショウガッコウ</t>
    </rPh>
    <phoneticPr fontId="2"/>
  </si>
  <si>
    <t>ササキ</t>
    <phoneticPr fontId="2"/>
  </si>
  <si>
    <t>リオ</t>
    <phoneticPr fontId="2"/>
  </si>
  <si>
    <t>佐々木</t>
    <rPh sb="0" eb="3">
      <t>ササキ</t>
    </rPh>
    <phoneticPr fontId="2"/>
  </si>
  <si>
    <t>莉桜</t>
    <rPh sb="0" eb="2">
      <t>リオ</t>
    </rPh>
    <phoneticPr fontId="2"/>
  </si>
  <si>
    <t>佐倉市立王子台小学校</t>
    <rPh sb="0" eb="4">
      <t>サクラシリツ</t>
    </rPh>
    <rPh sb="4" eb="10">
      <t>オウジダイショウガッコウ</t>
    </rPh>
    <phoneticPr fontId="2"/>
  </si>
  <si>
    <t>ミツハシ</t>
    <phoneticPr fontId="2"/>
  </si>
  <si>
    <t>ハル</t>
    <phoneticPr fontId="2"/>
  </si>
  <si>
    <t>三橋</t>
    <rPh sb="0" eb="2">
      <t>ミツハシ</t>
    </rPh>
    <phoneticPr fontId="2"/>
  </si>
  <si>
    <t>温</t>
    <rPh sb="0" eb="1">
      <t>ハル</t>
    </rPh>
    <phoneticPr fontId="2"/>
  </si>
  <si>
    <t>佐倉市立西志津小学校</t>
    <rPh sb="0" eb="10">
      <t>サクラシリツニシシヅショウガッコウ</t>
    </rPh>
    <phoneticPr fontId="2"/>
  </si>
  <si>
    <t>セキ</t>
    <phoneticPr fontId="2"/>
  </si>
  <si>
    <t>ユウリ</t>
    <phoneticPr fontId="2"/>
  </si>
  <si>
    <t>関</t>
    <rPh sb="0" eb="1">
      <t>セキ</t>
    </rPh>
    <phoneticPr fontId="2"/>
  </si>
  <si>
    <t>佑梨</t>
    <rPh sb="0" eb="2">
      <t>ユウリ</t>
    </rPh>
    <phoneticPr fontId="2"/>
  </si>
  <si>
    <t>ナガクラ</t>
    <phoneticPr fontId="2"/>
  </si>
  <si>
    <t>チカ</t>
    <phoneticPr fontId="2"/>
  </si>
  <si>
    <t>長倉</t>
    <rPh sb="0" eb="2">
      <t>ナガクラ</t>
    </rPh>
    <phoneticPr fontId="2"/>
  </si>
  <si>
    <t>千佳</t>
    <rPh sb="0" eb="2">
      <t>チカ</t>
    </rPh>
    <phoneticPr fontId="2"/>
  </si>
  <si>
    <t>千葉市立こてはし台小学校</t>
    <rPh sb="0" eb="4">
      <t>チバシリツ</t>
    </rPh>
    <rPh sb="8" eb="12">
      <t>ダイショウガッコウ</t>
    </rPh>
    <phoneticPr fontId="2"/>
  </si>
  <si>
    <t>ワカバヤシ</t>
    <phoneticPr fontId="2"/>
  </si>
  <si>
    <t>タマ</t>
    <phoneticPr fontId="2"/>
  </si>
  <si>
    <t>若林</t>
    <rPh sb="0" eb="2">
      <t>ワカバヤシ</t>
    </rPh>
    <phoneticPr fontId="2"/>
  </si>
  <si>
    <t>たま</t>
    <phoneticPr fontId="2"/>
  </si>
  <si>
    <t>佐倉市立下志津小学校</t>
    <rPh sb="0" eb="4">
      <t>サクラシリツ</t>
    </rPh>
    <rPh sb="4" eb="10">
      <t>シモシヅショウガッコウ</t>
    </rPh>
    <phoneticPr fontId="2"/>
  </si>
  <si>
    <t>カワバタ</t>
    <phoneticPr fontId="2"/>
  </si>
  <si>
    <t>コハル</t>
    <phoneticPr fontId="2"/>
  </si>
  <si>
    <t>川畑</t>
    <rPh sb="0" eb="2">
      <t>カワバタ</t>
    </rPh>
    <phoneticPr fontId="2"/>
  </si>
  <si>
    <t>小春</t>
    <rPh sb="0" eb="2">
      <t>コハル</t>
    </rPh>
    <phoneticPr fontId="2"/>
  </si>
  <si>
    <t>モチズキ</t>
    <phoneticPr fontId="2"/>
  </si>
  <si>
    <t>サワ</t>
    <phoneticPr fontId="2"/>
  </si>
  <si>
    <t>望月</t>
    <rPh sb="0" eb="2">
      <t>モチズキ</t>
    </rPh>
    <phoneticPr fontId="2"/>
  </si>
  <si>
    <t>彩愛</t>
    <rPh sb="0" eb="1">
      <t>サイ</t>
    </rPh>
    <rPh sb="1" eb="2">
      <t>アイ</t>
    </rPh>
    <phoneticPr fontId="2"/>
  </si>
  <si>
    <t>コンドウ</t>
    <phoneticPr fontId="2"/>
  </si>
  <si>
    <t>ヒジリ</t>
    <phoneticPr fontId="2"/>
  </si>
  <si>
    <t>近藤</t>
    <rPh sb="0" eb="2">
      <t>コンドウ</t>
    </rPh>
    <phoneticPr fontId="2"/>
  </si>
  <si>
    <t>聖莉</t>
    <rPh sb="0" eb="2">
      <t>ヒジリリ</t>
    </rPh>
    <phoneticPr fontId="2"/>
  </si>
  <si>
    <t>佐倉市立志津小学校</t>
    <rPh sb="0" eb="4">
      <t>サクラシリツ</t>
    </rPh>
    <rPh sb="4" eb="9">
      <t>シズショウガッコウ</t>
    </rPh>
    <phoneticPr fontId="2"/>
  </si>
  <si>
    <t>今までの練習の成果を、このコートで思い切り出し、一人一人が考えてプレーをする。全員バレーで「チャンスを掴む」</t>
    <rPh sb="0" eb="1">
      <t>イマ</t>
    </rPh>
    <rPh sb="4" eb="6">
      <t>レンシュウ</t>
    </rPh>
    <rPh sb="7" eb="9">
      <t>セイカ</t>
    </rPh>
    <rPh sb="17" eb="18">
      <t>オモ</t>
    </rPh>
    <rPh sb="19" eb="20">
      <t>キ</t>
    </rPh>
    <rPh sb="21" eb="22">
      <t>ダ</t>
    </rPh>
    <rPh sb="24" eb="28">
      <t>ヒトリヒトリ</t>
    </rPh>
    <rPh sb="29" eb="30">
      <t>カンガ</t>
    </rPh>
    <rPh sb="39" eb="41">
      <t>ゼンイン</t>
    </rPh>
    <rPh sb="51" eb="52">
      <t>ツカ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</si>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</sst>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7" t="s">
        <v>183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</row>
    <row r="2" spans="1:51" ht="14.45" customHeight="1">
      <c r="A2" s="144" t="s">
        <v>189</v>
      </c>
      <c r="B2" s="145"/>
      <c r="C2" s="146" t="s">
        <v>200</v>
      </c>
      <c r="D2" s="147"/>
      <c r="E2" s="147"/>
      <c r="F2" s="147"/>
      <c r="G2" s="147"/>
      <c r="H2" s="147"/>
      <c r="I2" s="148"/>
      <c r="J2" s="118" t="s">
        <v>187</v>
      </c>
      <c r="K2" s="252"/>
      <c r="L2" s="252"/>
      <c r="M2" s="252"/>
      <c r="N2" s="252"/>
      <c r="O2" s="253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201</v>
      </c>
      <c r="D3" s="152"/>
      <c r="E3" s="152"/>
      <c r="F3" s="152"/>
      <c r="G3" s="152"/>
      <c r="H3" s="152"/>
      <c r="I3" s="153"/>
      <c r="J3" s="249" t="s">
        <v>159</v>
      </c>
      <c r="K3" s="250"/>
      <c r="L3" s="250"/>
      <c r="M3" s="250"/>
      <c r="N3" s="250"/>
      <c r="O3" s="251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1" t="s">
        <v>191</v>
      </c>
      <c r="B4" s="262"/>
      <c r="C4" s="254">
        <v>430621880</v>
      </c>
      <c r="D4" s="255"/>
      <c r="E4" s="255"/>
      <c r="F4" s="255"/>
      <c r="G4" s="255"/>
      <c r="H4" s="255"/>
      <c r="I4" s="256"/>
      <c r="J4" s="225" t="s">
        <v>185</v>
      </c>
      <c r="K4" s="226"/>
      <c r="L4" s="226"/>
      <c r="M4" s="226"/>
      <c r="N4" s="226"/>
      <c r="O4" s="227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3" t="s">
        <v>184</v>
      </c>
      <c r="B5" s="264"/>
      <c r="C5" s="257"/>
      <c r="D5" s="258"/>
      <c r="E5" s="258"/>
      <c r="F5" s="258"/>
      <c r="G5" s="258"/>
      <c r="H5" s="258"/>
      <c r="I5" s="259"/>
      <c r="J5" s="228">
        <v>22011</v>
      </c>
      <c r="K5" s="228"/>
      <c r="L5" s="228"/>
      <c r="M5" s="228"/>
      <c r="N5" s="228"/>
      <c r="O5" s="228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207</v>
      </c>
      <c r="D7" s="137"/>
      <c r="E7" s="138" t="s">
        <v>208</v>
      </c>
      <c r="F7" s="139"/>
      <c r="G7" s="230">
        <v>505883714</v>
      </c>
      <c r="H7" s="230"/>
      <c r="I7" s="230"/>
      <c r="J7" s="230">
        <v>14053</v>
      </c>
      <c r="K7" s="230"/>
      <c r="L7" s="230"/>
      <c r="M7" s="230"/>
      <c r="N7" s="230"/>
      <c r="O7" s="230"/>
      <c r="P7" s="243" t="s">
        <v>72</v>
      </c>
      <c r="Q7" s="244"/>
      <c r="R7" s="172" t="s">
        <v>209</v>
      </c>
      <c r="S7" s="172"/>
      <c r="T7" s="172"/>
      <c r="U7" s="172"/>
      <c r="V7" s="50" t="s">
        <v>73</v>
      </c>
      <c r="W7" s="162" t="s">
        <v>210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47</v>
      </c>
    </row>
    <row r="8" spans="1:51" ht="18" customHeight="1">
      <c r="A8" s="96"/>
      <c r="B8" s="170"/>
      <c r="C8" s="140" t="s">
        <v>205</v>
      </c>
      <c r="D8" s="141"/>
      <c r="E8" s="142" t="s">
        <v>206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211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215</v>
      </c>
      <c r="D9" s="137"/>
      <c r="E9" s="138" t="s">
        <v>216</v>
      </c>
      <c r="F9" s="139"/>
      <c r="G9" s="230">
        <v>501556825</v>
      </c>
      <c r="H9" s="230"/>
      <c r="I9" s="230"/>
      <c r="J9" s="230"/>
      <c r="K9" s="230"/>
      <c r="L9" s="230"/>
      <c r="M9" s="230"/>
      <c r="N9" s="230"/>
      <c r="O9" s="230"/>
      <c r="P9" s="243" t="s">
        <v>72</v>
      </c>
      <c r="Q9" s="244"/>
      <c r="R9" s="172" t="s">
        <v>218</v>
      </c>
      <c r="S9" s="172"/>
      <c r="T9" s="172"/>
      <c r="U9" s="172"/>
      <c r="V9" s="50" t="s">
        <v>73</v>
      </c>
      <c r="W9" s="162" t="s">
        <v>210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219</v>
      </c>
      <c r="AM9" s="83"/>
      <c r="AN9" s="83"/>
      <c r="AO9" s="83"/>
      <c r="AP9" s="83"/>
      <c r="AQ9" s="83"/>
      <c r="AR9" s="83"/>
      <c r="AS9" s="59" t="s">
        <v>194</v>
      </c>
      <c r="AT9" s="78">
        <v>26</v>
      </c>
    </row>
    <row r="10" spans="1:51" ht="18" customHeight="1">
      <c r="A10" s="96"/>
      <c r="B10" s="170"/>
      <c r="C10" s="140" t="s">
        <v>205</v>
      </c>
      <c r="D10" s="141"/>
      <c r="E10" s="142" t="s">
        <v>217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211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213</v>
      </c>
      <c r="AL10" s="85"/>
      <c r="AM10" s="85"/>
      <c r="AN10" s="85"/>
      <c r="AO10" s="60" t="s">
        <v>195</v>
      </c>
      <c r="AP10" s="85" t="s">
        <v>214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207</v>
      </c>
      <c r="D11" s="137"/>
      <c r="E11" s="138" t="s">
        <v>220</v>
      </c>
      <c r="F11" s="139"/>
      <c r="G11" s="230">
        <v>505884185</v>
      </c>
      <c r="H11" s="230"/>
      <c r="I11" s="230"/>
      <c r="J11" s="230">
        <v>18418</v>
      </c>
      <c r="K11" s="230"/>
      <c r="L11" s="230"/>
      <c r="M11" s="230"/>
      <c r="N11" s="230"/>
      <c r="O11" s="230"/>
      <c r="P11" s="243" t="s">
        <v>72</v>
      </c>
      <c r="Q11" s="244"/>
      <c r="R11" s="172" t="s">
        <v>222</v>
      </c>
      <c r="S11" s="172"/>
      <c r="T11" s="172"/>
      <c r="U11" s="172"/>
      <c r="V11" s="50" t="s">
        <v>73</v>
      </c>
      <c r="W11" s="162" t="s">
        <v>223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219</v>
      </c>
      <c r="AM11" s="83"/>
      <c r="AN11" s="83"/>
      <c r="AO11" s="83"/>
      <c r="AP11" s="83"/>
      <c r="AQ11" s="83"/>
      <c r="AR11" s="83"/>
      <c r="AS11" s="59" t="s">
        <v>194</v>
      </c>
      <c r="AT11" s="78">
        <v>52</v>
      </c>
    </row>
    <row r="12" spans="1:51" ht="18" customHeight="1">
      <c r="A12" s="96"/>
      <c r="B12" s="170"/>
      <c r="C12" s="140" t="s">
        <v>205</v>
      </c>
      <c r="D12" s="141"/>
      <c r="E12" s="142" t="s">
        <v>221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211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224</v>
      </c>
      <c r="AL12" s="85"/>
      <c r="AM12" s="85"/>
      <c r="AN12" s="85"/>
      <c r="AO12" s="60" t="s">
        <v>195</v>
      </c>
      <c r="AP12" s="85" t="s">
        <v>214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207</v>
      </c>
      <c r="D13" s="137"/>
      <c r="E13" s="138" t="s">
        <v>225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205</v>
      </c>
      <c r="D14" s="141"/>
      <c r="E14" s="142" t="s">
        <v>217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207</v>
      </c>
      <c r="D15" s="137"/>
      <c r="E15" s="138" t="s">
        <v>208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43" t="s">
        <v>72</v>
      </c>
      <c r="Q15" s="244"/>
      <c r="R15" s="172" t="s">
        <v>209</v>
      </c>
      <c r="S15" s="172"/>
      <c r="T15" s="172"/>
      <c r="U15" s="172"/>
      <c r="V15" s="49" t="s">
        <v>73</v>
      </c>
      <c r="W15" s="162" t="s">
        <v>210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219</v>
      </c>
      <c r="AM15" s="83"/>
      <c r="AN15" s="83"/>
      <c r="AO15" s="83"/>
      <c r="AP15" s="83"/>
      <c r="AQ15" s="83"/>
      <c r="AR15" s="83"/>
      <c r="AS15" s="59" t="s">
        <v>194</v>
      </c>
      <c r="AT15" s="78">
        <v>47</v>
      </c>
    </row>
    <row r="16" spans="1:51" ht="18" customHeight="1">
      <c r="A16" s="96"/>
      <c r="B16" s="170"/>
      <c r="C16" s="140" t="s">
        <v>205</v>
      </c>
      <c r="D16" s="141"/>
      <c r="E16" s="142" t="s">
        <v>206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226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213</v>
      </c>
      <c r="AL16" s="85"/>
      <c r="AM16" s="85"/>
      <c r="AN16" s="85"/>
      <c r="AO16" s="60" t="s">
        <v>195</v>
      </c>
      <c r="AP16" s="85" t="s">
        <v>214</v>
      </c>
      <c r="AQ16" s="85"/>
      <c r="AR16" s="85"/>
      <c r="AS16" s="86"/>
      <c r="AT16" s="78"/>
    </row>
    <row r="17" spans="1:46">
      <c r="A17" s="96" t="s">
        <v>6</v>
      </c>
      <c r="B17" s="170"/>
      <c r="C17" s="220" t="str">
        <f>IF(P16="","",P16)</f>
        <v>佐倉市西志津2-7-1-101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0" t="str">
        <f>IF(AL15="","",AL15&amp;"-"&amp;AK16&amp;"-"&amp;AP16)</f>
        <v>043-464-2033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5">
        <v>90</v>
      </c>
      <c r="D21" s="235"/>
      <c r="E21" s="235">
        <v>1404</v>
      </c>
      <c r="F21" s="235"/>
      <c r="G21" s="235">
        <v>4063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60"/>
      <c r="C22" s="246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1" t="s">
        <v>173</v>
      </c>
      <c r="D23" s="222"/>
      <c r="E23" s="223" t="s">
        <v>174</v>
      </c>
      <c r="F23" s="224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09" t="s">
        <v>171</v>
      </c>
      <c r="D24" s="210"/>
      <c r="E24" s="211" t="s">
        <v>172</v>
      </c>
      <c r="F24" s="212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449" t="s">
        <v>292</v>
      </c>
      <c r="C25" s="136" t="s">
        <v>227</v>
      </c>
      <c r="D25" s="137"/>
      <c r="E25" s="138" t="s">
        <v>228</v>
      </c>
      <c r="F25" s="139"/>
      <c r="G25" s="123">
        <v>6</v>
      </c>
      <c r="H25" s="124"/>
      <c r="I25" s="127" t="s">
        <v>231</v>
      </c>
      <c r="J25" s="128"/>
      <c r="K25" s="128"/>
      <c r="L25" s="124"/>
      <c r="M25" s="123">
        <v>513497985</v>
      </c>
      <c r="N25" s="128"/>
      <c r="O25" s="124"/>
      <c r="P25" s="123">
        <v>161</v>
      </c>
      <c r="Q25" s="128"/>
      <c r="R25" s="128"/>
      <c r="S25" s="128"/>
      <c r="T25" s="130"/>
      <c r="U25" s="1"/>
      <c r="V25" s="1"/>
      <c r="W25" s="1"/>
      <c r="X25" s="1"/>
      <c r="Y25" s="237">
        <v>14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229</v>
      </c>
      <c r="D26" s="141"/>
      <c r="E26" s="142" t="s">
        <v>230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232</v>
      </c>
      <c r="D27" s="137"/>
      <c r="E27" s="138" t="s">
        <v>233</v>
      </c>
      <c r="F27" s="139"/>
      <c r="G27" s="123">
        <v>6</v>
      </c>
      <c r="H27" s="124"/>
      <c r="I27" s="127" t="s">
        <v>231</v>
      </c>
      <c r="J27" s="128"/>
      <c r="K27" s="128"/>
      <c r="L27" s="124"/>
      <c r="M27" s="123">
        <v>514863561</v>
      </c>
      <c r="N27" s="128"/>
      <c r="O27" s="124"/>
      <c r="P27" s="123">
        <v>161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234</v>
      </c>
      <c r="D28" s="141"/>
      <c r="E28" s="142" t="s">
        <v>235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236</v>
      </c>
      <c r="D29" s="137"/>
      <c r="E29" s="138" t="s">
        <v>237</v>
      </c>
      <c r="F29" s="139"/>
      <c r="G29" s="123">
        <v>6</v>
      </c>
      <c r="H29" s="124"/>
      <c r="I29" s="127" t="s">
        <v>240</v>
      </c>
      <c r="J29" s="128"/>
      <c r="K29" s="128"/>
      <c r="L29" s="124"/>
      <c r="M29" s="123">
        <v>512429960</v>
      </c>
      <c r="N29" s="128"/>
      <c r="O29" s="124"/>
      <c r="P29" s="123">
        <v>154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238</v>
      </c>
      <c r="D30" s="141"/>
      <c r="E30" s="142" t="s">
        <v>239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241</v>
      </c>
      <c r="D31" s="137"/>
      <c r="E31" s="138" t="s">
        <v>242</v>
      </c>
      <c r="F31" s="139"/>
      <c r="G31" s="123">
        <v>6</v>
      </c>
      <c r="H31" s="124"/>
      <c r="I31" s="127" t="s">
        <v>240</v>
      </c>
      <c r="J31" s="128"/>
      <c r="K31" s="128"/>
      <c r="L31" s="124"/>
      <c r="M31" s="123">
        <v>514863546</v>
      </c>
      <c r="N31" s="128"/>
      <c r="O31" s="124"/>
      <c r="P31" s="123">
        <v>158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243</v>
      </c>
      <c r="D32" s="141"/>
      <c r="E32" s="142" t="s">
        <v>244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245</v>
      </c>
      <c r="D33" s="137"/>
      <c r="E33" s="138" t="s">
        <v>246</v>
      </c>
      <c r="F33" s="139"/>
      <c r="G33" s="123">
        <v>6</v>
      </c>
      <c r="H33" s="124"/>
      <c r="I33" s="127" t="s">
        <v>231</v>
      </c>
      <c r="J33" s="128"/>
      <c r="K33" s="128"/>
      <c r="L33" s="124"/>
      <c r="M33" s="123">
        <v>513497975</v>
      </c>
      <c r="N33" s="128"/>
      <c r="O33" s="124"/>
      <c r="P33" s="123">
        <v>152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247</v>
      </c>
      <c r="D34" s="141"/>
      <c r="E34" s="142" t="s">
        <v>248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249</v>
      </c>
      <c r="D35" s="137"/>
      <c r="E35" s="138" t="s">
        <v>250</v>
      </c>
      <c r="F35" s="139"/>
      <c r="G35" s="123">
        <v>6</v>
      </c>
      <c r="H35" s="124"/>
      <c r="I35" s="127" t="s">
        <v>253</v>
      </c>
      <c r="J35" s="128"/>
      <c r="K35" s="128"/>
      <c r="L35" s="124"/>
      <c r="M35" s="123">
        <v>514638437</v>
      </c>
      <c r="N35" s="128"/>
      <c r="O35" s="124"/>
      <c r="P35" s="123">
        <v>152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251</v>
      </c>
      <c r="D36" s="141"/>
      <c r="E36" s="142" t="s">
        <v>252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254</v>
      </c>
      <c r="D37" s="137"/>
      <c r="E37" s="138" t="s">
        <v>255</v>
      </c>
      <c r="F37" s="139"/>
      <c r="G37" s="123">
        <v>6</v>
      </c>
      <c r="H37" s="124"/>
      <c r="I37" s="127" t="s">
        <v>258</v>
      </c>
      <c r="J37" s="128"/>
      <c r="K37" s="128"/>
      <c r="L37" s="124"/>
      <c r="M37" s="123">
        <v>513757245</v>
      </c>
      <c r="N37" s="128"/>
      <c r="O37" s="124"/>
      <c r="P37" s="123">
        <v>147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256</v>
      </c>
      <c r="D38" s="141"/>
      <c r="E38" s="142" t="s">
        <v>257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259</v>
      </c>
      <c r="D39" s="137"/>
      <c r="E39" s="138" t="s">
        <v>260</v>
      </c>
      <c r="F39" s="139"/>
      <c r="G39" s="123">
        <v>6</v>
      </c>
      <c r="H39" s="124"/>
      <c r="I39" s="127" t="s">
        <v>263</v>
      </c>
      <c r="J39" s="128"/>
      <c r="K39" s="128"/>
      <c r="L39" s="124"/>
      <c r="M39" s="123">
        <v>517015608</v>
      </c>
      <c r="N39" s="128"/>
      <c r="O39" s="124"/>
      <c r="P39" s="123">
        <v>144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261</v>
      </c>
      <c r="D40" s="141"/>
      <c r="E40" s="142" t="s">
        <v>262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264</v>
      </c>
      <c r="D41" s="137"/>
      <c r="E41" s="138" t="s">
        <v>265</v>
      </c>
      <c r="F41" s="139"/>
      <c r="G41" s="123">
        <v>6</v>
      </c>
      <c r="H41" s="124"/>
      <c r="I41" s="127" t="s">
        <v>263</v>
      </c>
      <c r="J41" s="128"/>
      <c r="K41" s="128"/>
      <c r="L41" s="124"/>
      <c r="M41" s="123">
        <v>517015595</v>
      </c>
      <c r="N41" s="128"/>
      <c r="O41" s="124"/>
      <c r="P41" s="123">
        <v>152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266</v>
      </c>
      <c r="D42" s="141"/>
      <c r="E42" s="142" t="s">
        <v>267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268</v>
      </c>
      <c r="D43" s="137"/>
      <c r="E43" s="138" t="s">
        <v>269</v>
      </c>
      <c r="F43" s="139"/>
      <c r="G43" s="123">
        <v>5</v>
      </c>
      <c r="H43" s="124"/>
      <c r="I43" s="127" t="s">
        <v>272</v>
      </c>
      <c r="J43" s="128"/>
      <c r="K43" s="128"/>
      <c r="L43" s="124"/>
      <c r="M43" s="123">
        <v>514863768</v>
      </c>
      <c r="N43" s="128"/>
      <c r="O43" s="124"/>
      <c r="P43" s="123">
        <v>142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270</v>
      </c>
      <c r="D44" s="141"/>
      <c r="E44" s="142" t="s">
        <v>271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273</v>
      </c>
      <c r="D45" s="137"/>
      <c r="E45" s="138" t="s">
        <v>274</v>
      </c>
      <c r="F45" s="139"/>
      <c r="G45" s="123">
        <v>5</v>
      </c>
      <c r="H45" s="124"/>
      <c r="I45" s="127" t="s">
        <v>277</v>
      </c>
      <c r="J45" s="128"/>
      <c r="K45" s="128"/>
      <c r="L45" s="124"/>
      <c r="M45" s="123">
        <v>514863733</v>
      </c>
      <c r="N45" s="128"/>
      <c r="O45" s="124"/>
      <c r="P45" s="123">
        <v>152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275</v>
      </c>
      <c r="D46" s="141"/>
      <c r="E46" s="142" t="s">
        <v>276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278</v>
      </c>
      <c r="D47" s="137"/>
      <c r="E47" s="138" t="s">
        <v>279</v>
      </c>
      <c r="F47" s="139"/>
      <c r="G47" s="123">
        <v>5</v>
      </c>
      <c r="H47" s="124"/>
      <c r="I47" s="127" t="s">
        <v>263</v>
      </c>
      <c r="J47" s="128"/>
      <c r="K47" s="128"/>
      <c r="L47" s="124"/>
      <c r="M47" s="123">
        <v>514863579</v>
      </c>
      <c r="N47" s="128"/>
      <c r="O47" s="124"/>
      <c r="P47" s="123">
        <v>135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 t="s">
        <v>280</v>
      </c>
      <c r="D48" s="217"/>
      <c r="E48" s="218" t="s">
        <v>281</v>
      </c>
      <c r="F48" s="219"/>
      <c r="G48" s="200"/>
      <c r="H48" s="213"/>
      <c r="I48" s="200"/>
      <c r="J48" s="201"/>
      <c r="K48" s="201"/>
      <c r="L48" s="213"/>
      <c r="M48" s="200"/>
      <c r="N48" s="201"/>
      <c r="O48" s="213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282</v>
      </c>
      <c r="D49" s="100"/>
      <c r="E49" s="101" t="s">
        <v>283</v>
      </c>
      <c r="F49" s="102"/>
      <c r="G49" s="87">
        <v>5</v>
      </c>
      <c r="H49" s="89"/>
      <c r="I49" s="109" t="s">
        <v>258</v>
      </c>
      <c r="J49" s="88"/>
      <c r="K49" s="88"/>
      <c r="L49" s="89"/>
      <c r="M49" s="87">
        <v>513498021</v>
      </c>
      <c r="N49" s="88"/>
      <c r="O49" s="89"/>
      <c r="P49" s="87">
        <v>143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284</v>
      </c>
      <c r="D50" s="104"/>
      <c r="E50" s="105" t="s">
        <v>285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286</v>
      </c>
      <c r="D51" s="100"/>
      <c r="E51" s="101" t="s">
        <v>287</v>
      </c>
      <c r="F51" s="102"/>
      <c r="G51" s="87">
        <v>5</v>
      </c>
      <c r="H51" s="89"/>
      <c r="I51" s="109" t="s">
        <v>290</v>
      </c>
      <c r="J51" s="88"/>
      <c r="K51" s="88"/>
      <c r="L51" s="89"/>
      <c r="M51" s="87">
        <v>513498035</v>
      </c>
      <c r="N51" s="88"/>
      <c r="O51" s="89"/>
      <c r="P51" s="87">
        <v>143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288</v>
      </c>
      <c r="D52" s="115"/>
      <c r="E52" s="116" t="s">
        <v>289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 t="s">
        <v>291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54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Ｊフレンズ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430621880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林　際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505883714</v>
      </c>
      <c r="H7" s="274"/>
      <c r="I7" s="274"/>
      <c r="J7" s="274">
        <f>IF(入力!J7="","",入力!J7)</f>
        <v>14053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林　沙紀</v>
      </c>
      <c r="D9" s="268"/>
      <c r="E9" s="268"/>
      <c r="F9" s="268"/>
      <c r="G9" s="274">
        <f>IF(入力!G9="","",入力!G9)</f>
        <v>501556825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林　一美</v>
      </c>
      <c r="D11" s="268"/>
      <c r="E11" s="268"/>
      <c r="F11" s="268"/>
      <c r="G11" s="274">
        <f>IF(入力!G11="","",入力!G11)</f>
        <v>505884185</v>
      </c>
      <c r="H11" s="274"/>
      <c r="I11" s="274"/>
      <c r="J11" s="274">
        <f>IF(入力!J11="","",入力!J11)</f>
        <v>18418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林　沙紀</v>
      </c>
      <c r="D13" s="268"/>
      <c r="E13" s="268"/>
      <c r="F13" s="268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6"/>
      <c r="B14" s="266"/>
      <c r="C14" s="271"/>
      <c r="D14" s="272"/>
      <c r="E14" s="272"/>
      <c r="F14" s="272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6" t="s">
        <v>5</v>
      </c>
      <c r="B15" s="266"/>
      <c r="C15" s="267" t="str">
        <f>IF(入力!C16="","",入力!C16&amp;"　"&amp;入力!E16)</f>
        <v>林　際</v>
      </c>
      <c r="D15" s="268"/>
      <c r="E15" s="268"/>
      <c r="F15" s="275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6"/>
      <c r="B16" s="266"/>
      <c r="C16" s="271"/>
      <c r="D16" s="272"/>
      <c r="E16" s="272"/>
      <c r="F16" s="276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6" t="s">
        <v>6</v>
      </c>
      <c r="B17" s="266"/>
      <c r="C17" s="277" t="str">
        <f>IF(入力!C17="","",入力!C17&amp;"　"&amp;入力!E17)</f>
        <v>佐倉市西志津2-7-1-101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043-464-2033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90－1404－4063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中根　愛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佐倉市立西志津小学校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513497985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鈴木　咲子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佐倉市立西志津小学校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514863561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日向　芙実香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佐倉市立間野台小学校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512429960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佐藤　優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佐倉市立間野台小学校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514863546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長谷川　和彩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佐倉市立西志津小学校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513497975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守田　碧海</v>
      </c>
      <c r="D35" s="268"/>
      <c r="E35" s="268"/>
      <c r="F35" s="268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八千代市立勝田台南小学校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514638437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佐々木　莉桜</v>
      </c>
      <c r="D37" s="268"/>
      <c r="E37" s="268"/>
      <c r="F37" s="268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佐倉市立王子台小学校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513757245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三橋　温</v>
      </c>
      <c r="D39" s="268"/>
      <c r="E39" s="268"/>
      <c r="F39" s="268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佐倉市立西志津小学校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517015608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関　佑梨</v>
      </c>
      <c r="D41" s="268"/>
      <c r="E41" s="268"/>
      <c r="F41" s="268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佐倉市立西志津小学校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517015595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長倉　千佳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千葉市立こてはし台小学校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514863768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若林　たま</v>
      </c>
      <c r="D45" s="268"/>
      <c r="E45" s="268"/>
      <c r="F45" s="268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佐倉市立下志津小学校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514863733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川畑　小春</v>
      </c>
      <c r="D47" s="268"/>
      <c r="E47" s="268"/>
      <c r="F47" s="268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佐倉市立西志津小学校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514863579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0"/>
      <c r="AW1" s="380"/>
      <c r="AX1" s="4" t="s">
        <v>28</v>
      </c>
      <c r="AY1" s="5"/>
      <c r="AZ1" s="380"/>
      <c r="BA1" s="380"/>
      <c r="BB1" s="4" t="s">
        <v>29</v>
      </c>
      <c r="BC1" s="5"/>
      <c r="BD1" s="380"/>
      <c r="BE1" s="38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1" t="s">
        <v>65</v>
      </c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381"/>
      <c r="BC5" s="381"/>
      <c r="BD5" s="381"/>
      <c r="BE5" s="381"/>
      <c r="BF5" s="38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6">
        <v>36</v>
      </c>
      <c r="I12" s="417"/>
      <c r="J12" s="418"/>
      <c r="K12" s="4"/>
    </row>
    <row r="13" spans="1:60" ht="13.5" customHeight="1">
      <c r="F13" s="4" t="s">
        <v>35</v>
      </c>
      <c r="G13" s="4"/>
      <c r="H13" s="419"/>
      <c r="I13" s="420"/>
      <c r="J13" s="4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6"/>
      <c r="I14" s="337"/>
      <c r="J14" s="33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92"/>
      <c r="E16" s="392"/>
      <c r="F16" s="392"/>
      <c r="G16" s="393"/>
      <c r="H16" s="414" t="s">
        <v>66</v>
      </c>
      <c r="I16" s="415"/>
      <c r="J16" s="415"/>
      <c r="K16" s="392" t="str">
        <f>IF(入力!C2="","",入力!C2)</f>
        <v>ジェイフレンズ</v>
      </c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3"/>
      <c r="Y16" s="356" t="s">
        <v>67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83" t="s">
        <v>38</v>
      </c>
      <c r="AK16" s="384"/>
      <c r="AL16" s="384"/>
      <c r="AM16" s="385"/>
      <c r="AN16" s="408" t="str">
        <f>IF(入力!P3="","",入力!P3)</f>
        <v>佐倉市</v>
      </c>
      <c r="AO16" s="409"/>
      <c r="AP16" s="409"/>
      <c r="AQ16" s="409"/>
      <c r="AR16" s="409"/>
      <c r="AS16" s="409"/>
      <c r="AT16" s="384" t="s">
        <v>68</v>
      </c>
      <c r="AU16" s="385"/>
      <c r="AV16" s="391" t="s">
        <v>39</v>
      </c>
      <c r="AW16" s="392"/>
      <c r="AX16" s="392"/>
      <c r="AY16" s="393"/>
      <c r="AZ16" s="396" t="str">
        <f>IF(入力!P5="","",入力!P5)</f>
        <v>京成本線</v>
      </c>
      <c r="BA16" s="397"/>
      <c r="BB16" s="397"/>
      <c r="BC16" s="397"/>
      <c r="BD16" s="397"/>
      <c r="BE16" s="397"/>
      <c r="BF16" s="435" t="s">
        <v>40</v>
      </c>
    </row>
    <row r="17" spans="3:58" ht="4.5" customHeight="1">
      <c r="C17" s="434"/>
      <c r="D17" s="323"/>
      <c r="E17" s="323"/>
      <c r="F17" s="323"/>
      <c r="G17" s="395"/>
      <c r="H17" s="406" t="str">
        <f>IF(入力!C3="","",入力!C3)</f>
        <v>Ｊフレンズ</v>
      </c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2" t="str">
        <f>IF(入力!J3="","","("&amp;入力!J3&amp;")")</f>
        <v>(女子)</v>
      </c>
      <c r="V17" s="402"/>
      <c r="W17" s="402"/>
      <c r="X17" s="403"/>
      <c r="Y17" s="359">
        <f>IF(入力!C4="","",入力!C4)</f>
        <v>430621880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86"/>
      <c r="AK17" s="387"/>
      <c r="AL17" s="387"/>
      <c r="AM17" s="388"/>
      <c r="AN17" s="410"/>
      <c r="AO17" s="411"/>
      <c r="AP17" s="411"/>
      <c r="AQ17" s="411"/>
      <c r="AR17" s="411"/>
      <c r="AS17" s="411"/>
      <c r="AT17" s="387"/>
      <c r="AU17" s="388"/>
      <c r="AV17" s="394"/>
      <c r="AW17" s="323"/>
      <c r="AX17" s="323"/>
      <c r="AY17" s="395"/>
      <c r="AZ17" s="398"/>
      <c r="BA17" s="399"/>
      <c r="BB17" s="399"/>
      <c r="BC17" s="399"/>
      <c r="BD17" s="399"/>
      <c r="BE17" s="399"/>
      <c r="BF17" s="436"/>
    </row>
    <row r="18" spans="3:58" ht="16.5" customHeight="1">
      <c r="C18" s="374"/>
      <c r="D18" s="324"/>
      <c r="E18" s="324"/>
      <c r="F18" s="324"/>
      <c r="G18" s="375"/>
      <c r="H18" s="349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404"/>
      <c r="V18" s="404"/>
      <c r="W18" s="404"/>
      <c r="X18" s="405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89"/>
      <c r="AK18" s="339"/>
      <c r="AL18" s="339"/>
      <c r="AM18" s="390"/>
      <c r="AN18" s="412"/>
      <c r="AO18" s="413"/>
      <c r="AP18" s="413"/>
      <c r="AQ18" s="413"/>
      <c r="AR18" s="413"/>
      <c r="AS18" s="413"/>
      <c r="AT18" s="339"/>
      <c r="AU18" s="390"/>
      <c r="AV18" s="352"/>
      <c r="AW18" s="324"/>
      <c r="AX18" s="324"/>
      <c r="AY18" s="375"/>
      <c r="AZ18" s="400" t="str">
        <f>IF(入力!AE5="","",入力!AE5)</f>
        <v>勝田台</v>
      </c>
      <c r="BA18" s="401"/>
      <c r="BB18" s="401"/>
      <c r="BC18" s="401"/>
      <c r="BD18" s="401"/>
      <c r="BE18" s="401"/>
      <c r="BF18" s="13" t="s">
        <v>41</v>
      </c>
    </row>
    <row r="19" spans="3:58" ht="15" customHeight="1">
      <c r="C19" s="422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82"/>
    </row>
    <row r="20" spans="3:58" ht="15" customHeight="1">
      <c r="C20" s="366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5">
        <f>IF(入力!J7="","",入力!J7)</f>
        <v>14053</v>
      </c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 t="str">
        <f>IF(入力!J9="","",入力!J9)</f>
        <v/>
      </c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>
        <f>IF(入力!J11="","",入力!J11)</f>
        <v>18418</v>
      </c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79"/>
    </row>
    <row r="21" spans="3:58" ht="15" customHeight="1">
      <c r="C21" s="366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5" t="str">
        <f>IF(入力!M7="","",入力!M7)</f>
        <v/>
      </c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 t="str">
        <f>IF(入力!M9="","",入力!M9)</f>
        <v/>
      </c>
      <c r="AE21" s="365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65"/>
      <c r="AS21" s="365" t="str">
        <f>IF(入力!M11="","",入力!M11)</f>
        <v/>
      </c>
      <c r="AT21" s="365"/>
      <c r="AU21" s="365"/>
      <c r="AV21" s="365"/>
      <c r="AW21" s="365"/>
      <c r="AX21" s="365"/>
      <c r="AY21" s="365"/>
      <c r="AZ21" s="365"/>
      <c r="BA21" s="365"/>
      <c r="BB21" s="365"/>
      <c r="BC21" s="365"/>
      <c r="BD21" s="365"/>
      <c r="BE21" s="365"/>
      <c r="BF21" s="379"/>
    </row>
    <row r="22" spans="3:58" ht="12" customHeight="1">
      <c r="C22" s="371" t="s">
        <v>71</v>
      </c>
      <c r="D22" s="372"/>
      <c r="E22" s="372"/>
      <c r="F22" s="372"/>
      <c r="G22" s="373"/>
      <c r="H22" s="368" t="str">
        <f>IF(入力!C7="","",入力!C7&amp;"　"&amp;入力!E7)</f>
        <v>ハヤシ　イタル</v>
      </c>
      <c r="I22" s="328"/>
      <c r="J22" s="328"/>
      <c r="K22" s="328"/>
      <c r="L22" s="328"/>
      <c r="M22" s="328"/>
      <c r="N22" s="328"/>
      <c r="O22" s="328"/>
      <c r="P22" s="328"/>
      <c r="Q22" s="341"/>
      <c r="R22" s="329" t="s">
        <v>45</v>
      </c>
      <c r="S22" s="328"/>
      <c r="T22" s="342">
        <f>IF(入力!AT7="","",入力!AT7)</f>
        <v>47</v>
      </c>
      <c r="U22" s="343"/>
      <c r="V22" s="344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285</v>
      </c>
      <c r="AC22" s="328"/>
      <c r="AD22" s="328"/>
      <c r="AE22" s="328"/>
      <c r="AF22" s="16" t="s">
        <v>73</v>
      </c>
      <c r="AG22" s="328" t="str">
        <f>IF(入力!W7="","",入力!W7)</f>
        <v>0845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41"/>
      <c r="AU22" s="329" t="s">
        <v>47</v>
      </c>
      <c r="AV22" s="328"/>
      <c r="AW22" s="328"/>
      <c r="AX22" s="17" t="s">
        <v>74</v>
      </c>
      <c r="AY22" s="328" t="str">
        <f>IF(入力!AL7="","",入力!AL7)</f>
        <v>043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74" t="s">
        <v>48</v>
      </c>
      <c r="D23" s="324"/>
      <c r="E23" s="324"/>
      <c r="F23" s="324"/>
      <c r="G23" s="375"/>
      <c r="H23" s="336" t="str">
        <f>IF(入力!C8="","",入力!C8&amp;"　"&amp;入力!E8)</f>
        <v>林　際</v>
      </c>
      <c r="I23" s="337"/>
      <c r="J23" s="337"/>
      <c r="K23" s="337"/>
      <c r="L23" s="337"/>
      <c r="M23" s="337"/>
      <c r="N23" s="337"/>
      <c r="O23" s="337"/>
      <c r="P23" s="337"/>
      <c r="Q23" s="338"/>
      <c r="R23" s="324"/>
      <c r="S23" s="324"/>
      <c r="T23" s="376"/>
      <c r="U23" s="377"/>
      <c r="V23" s="378"/>
      <c r="W23" s="339"/>
      <c r="X23" s="339"/>
      <c r="Y23" s="339"/>
      <c r="Z23" s="349" t="str">
        <f>IF(入力!P8="","",入力!P8)</f>
        <v>佐倉市西志津2-7-1-101</v>
      </c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1"/>
      <c r="AU23" s="324"/>
      <c r="AV23" s="324"/>
      <c r="AW23" s="324"/>
      <c r="AX23" s="352" t="str">
        <f>IF(入力!AK8="","",入力!AK8)</f>
        <v>464</v>
      </c>
      <c r="AY23" s="324"/>
      <c r="AZ23" s="324"/>
      <c r="BA23" s="324"/>
      <c r="BB23" s="19" t="s">
        <v>76</v>
      </c>
      <c r="BC23" s="324" t="str">
        <f>IF(入力!AP8="","",入力!AP8)</f>
        <v>2033</v>
      </c>
      <c r="BD23" s="324"/>
      <c r="BE23" s="324"/>
      <c r="BF23" s="348"/>
    </row>
    <row r="24" spans="3:58" ht="12" customHeight="1">
      <c r="C24" s="371" t="s">
        <v>77</v>
      </c>
      <c r="D24" s="372"/>
      <c r="E24" s="372"/>
      <c r="F24" s="372"/>
      <c r="G24" s="373"/>
      <c r="H24" s="368" t="str">
        <f>IF(入力!C9="","",入力!C9&amp;"　"&amp;入力!E9)</f>
        <v>ハヤシ　サキ</v>
      </c>
      <c r="I24" s="328"/>
      <c r="J24" s="328"/>
      <c r="K24" s="328"/>
      <c r="L24" s="328"/>
      <c r="M24" s="328"/>
      <c r="N24" s="328"/>
      <c r="O24" s="328"/>
      <c r="P24" s="328"/>
      <c r="Q24" s="341"/>
      <c r="R24" s="329" t="s">
        <v>45</v>
      </c>
      <c r="S24" s="328"/>
      <c r="T24" s="342">
        <f>IF(入力!AT9="","",入力!AT9)</f>
        <v>26</v>
      </c>
      <c r="U24" s="343"/>
      <c r="V24" s="344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285</v>
      </c>
      <c r="AC24" s="328"/>
      <c r="AD24" s="328"/>
      <c r="AE24" s="328"/>
      <c r="AF24" s="16" t="s">
        <v>73</v>
      </c>
      <c r="AG24" s="328" t="str">
        <f>IF(入力!W9="","",入力!W9)</f>
        <v>0845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41"/>
      <c r="AU24" s="329" t="s">
        <v>47</v>
      </c>
      <c r="AV24" s="328"/>
      <c r="AW24" s="328"/>
      <c r="AX24" s="17" t="s">
        <v>74</v>
      </c>
      <c r="AY24" s="328" t="str">
        <f>IF(入力!AL9="","",入力!AL9)</f>
        <v>043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74" t="s">
        <v>78</v>
      </c>
      <c r="D25" s="324"/>
      <c r="E25" s="324"/>
      <c r="F25" s="324"/>
      <c r="G25" s="375"/>
      <c r="H25" s="336" t="str">
        <f>IF(入力!C10="","",入力!C10&amp;"　"&amp;入力!E10)</f>
        <v>林　沙紀</v>
      </c>
      <c r="I25" s="337"/>
      <c r="J25" s="337"/>
      <c r="K25" s="337"/>
      <c r="L25" s="337"/>
      <c r="M25" s="337"/>
      <c r="N25" s="337"/>
      <c r="O25" s="337"/>
      <c r="P25" s="337"/>
      <c r="Q25" s="338"/>
      <c r="R25" s="324"/>
      <c r="S25" s="324"/>
      <c r="T25" s="376"/>
      <c r="U25" s="377"/>
      <c r="V25" s="378"/>
      <c r="W25" s="339"/>
      <c r="X25" s="339"/>
      <c r="Y25" s="339"/>
      <c r="Z25" s="349" t="str">
        <f>IF(入力!P10="","",入力!P10)</f>
        <v>佐倉市西志津2-7-1-101</v>
      </c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1"/>
      <c r="AU25" s="324"/>
      <c r="AV25" s="324"/>
      <c r="AW25" s="324"/>
      <c r="AX25" s="352" t="str">
        <f>IF(入力!AK10="","",入力!AK10)</f>
        <v>464</v>
      </c>
      <c r="AY25" s="324"/>
      <c r="AZ25" s="324"/>
      <c r="BA25" s="324"/>
      <c r="BB25" s="19" t="s">
        <v>76</v>
      </c>
      <c r="BC25" s="324" t="str">
        <f>IF(入力!AP10="","",入力!AP10)</f>
        <v>2033</v>
      </c>
      <c r="BD25" s="324"/>
      <c r="BE25" s="324"/>
      <c r="BF25" s="348"/>
    </row>
    <row r="26" spans="3:58" ht="12" customHeight="1">
      <c r="C26" s="371" t="s">
        <v>71</v>
      </c>
      <c r="D26" s="372"/>
      <c r="E26" s="372"/>
      <c r="F26" s="372"/>
      <c r="G26" s="373"/>
      <c r="H26" s="368" t="str">
        <f>IF(入力!C11="","",入力!C11&amp;"　"&amp;入力!E11)</f>
        <v>ハヤシ　カズミ</v>
      </c>
      <c r="I26" s="328"/>
      <c r="J26" s="328"/>
      <c r="K26" s="328"/>
      <c r="L26" s="328"/>
      <c r="M26" s="328"/>
      <c r="N26" s="328"/>
      <c r="O26" s="328"/>
      <c r="P26" s="328"/>
      <c r="Q26" s="341"/>
      <c r="R26" s="329" t="s">
        <v>45</v>
      </c>
      <c r="S26" s="328"/>
      <c r="T26" s="342">
        <f>IF(入力!AT11="","",入力!AT11)</f>
        <v>52</v>
      </c>
      <c r="U26" s="343"/>
      <c r="V26" s="344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>285</v>
      </c>
      <c r="AC26" s="328"/>
      <c r="AD26" s="328"/>
      <c r="AE26" s="328"/>
      <c r="AF26" s="16" t="s">
        <v>73</v>
      </c>
      <c r="AG26" s="328" t="str">
        <f>IF(入力!W11="","",入力!W11)</f>
        <v>0845</v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41"/>
      <c r="AU26" s="329" t="s">
        <v>47</v>
      </c>
      <c r="AV26" s="328"/>
      <c r="AW26" s="328"/>
      <c r="AX26" s="17" t="s">
        <v>74</v>
      </c>
      <c r="AY26" s="328" t="str">
        <f>IF(入力!AL11="","",入力!AL11)</f>
        <v>043</v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74" t="s">
        <v>79</v>
      </c>
      <c r="D27" s="324"/>
      <c r="E27" s="324"/>
      <c r="F27" s="324"/>
      <c r="G27" s="375"/>
      <c r="H27" s="336" t="str">
        <f>IF(入力!C12="","",入力!C12&amp;"　"&amp;入力!E12)</f>
        <v>林　一美</v>
      </c>
      <c r="I27" s="337"/>
      <c r="J27" s="337"/>
      <c r="K27" s="337"/>
      <c r="L27" s="337"/>
      <c r="M27" s="337"/>
      <c r="N27" s="337"/>
      <c r="O27" s="337"/>
      <c r="P27" s="337"/>
      <c r="Q27" s="338"/>
      <c r="R27" s="324"/>
      <c r="S27" s="324"/>
      <c r="T27" s="376"/>
      <c r="U27" s="377"/>
      <c r="V27" s="378"/>
      <c r="W27" s="339"/>
      <c r="X27" s="339"/>
      <c r="Y27" s="339"/>
      <c r="Z27" s="349" t="str">
        <f>IF(入力!P12="","",入力!P12)</f>
        <v>佐倉市西志津2-7-1-101</v>
      </c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1"/>
      <c r="AU27" s="324"/>
      <c r="AV27" s="324"/>
      <c r="AW27" s="324"/>
      <c r="AX27" s="352" t="str">
        <f>IF(入力!AK12="","",入力!AK12)</f>
        <v>464</v>
      </c>
      <c r="AY27" s="324"/>
      <c r="AZ27" s="324"/>
      <c r="BA27" s="324"/>
      <c r="BB27" s="19" t="s">
        <v>76</v>
      </c>
      <c r="BC27" s="324" t="str">
        <f>IF(入力!AP12="","",入力!AP12)</f>
        <v>2033</v>
      </c>
      <c r="BD27" s="324"/>
      <c r="BE27" s="324"/>
      <c r="BF27" s="348"/>
    </row>
    <row r="28" spans="3:58" ht="12" customHeight="1">
      <c r="C28" s="371" t="s">
        <v>71</v>
      </c>
      <c r="D28" s="372"/>
      <c r="E28" s="372"/>
      <c r="F28" s="372"/>
      <c r="G28" s="373"/>
      <c r="H28" s="368" t="str">
        <f>IF(入力!C15="","",入力!C15&amp;"　"&amp;入力!E15)</f>
        <v>ハヤシ　イタル</v>
      </c>
      <c r="I28" s="328"/>
      <c r="J28" s="328"/>
      <c r="K28" s="328"/>
      <c r="L28" s="328"/>
      <c r="M28" s="328"/>
      <c r="N28" s="328"/>
      <c r="O28" s="328"/>
      <c r="P28" s="328"/>
      <c r="Q28" s="341"/>
      <c r="R28" s="329" t="s">
        <v>45</v>
      </c>
      <c r="S28" s="328"/>
      <c r="T28" s="342">
        <f>IF(入力!AT15="","",入力!AT15)</f>
        <v>47</v>
      </c>
      <c r="U28" s="343"/>
      <c r="V28" s="344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285</v>
      </c>
      <c r="AC28" s="328"/>
      <c r="AD28" s="328"/>
      <c r="AE28" s="328"/>
      <c r="AF28" s="16" t="s">
        <v>73</v>
      </c>
      <c r="AG28" s="328" t="str">
        <f>IF(入力!W15="","",入力!W15)</f>
        <v>0845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41"/>
      <c r="AU28" s="329" t="s">
        <v>47</v>
      </c>
      <c r="AV28" s="328"/>
      <c r="AW28" s="328"/>
      <c r="AX28" s="17" t="s">
        <v>74</v>
      </c>
      <c r="AY28" s="328" t="str">
        <f>IF(入力!AL15="","",入力!AL15)</f>
        <v>043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69" t="s">
        <v>49</v>
      </c>
      <c r="D29" s="330"/>
      <c r="E29" s="330"/>
      <c r="F29" s="330"/>
      <c r="G29" s="370"/>
      <c r="H29" s="353" t="str">
        <f>IF(入力!C16="","",入力!C16&amp;"　"&amp;入力!E16)</f>
        <v>林　際</v>
      </c>
      <c r="I29" s="354"/>
      <c r="J29" s="354"/>
      <c r="K29" s="354"/>
      <c r="L29" s="354"/>
      <c r="M29" s="354"/>
      <c r="N29" s="354"/>
      <c r="O29" s="354"/>
      <c r="P29" s="354"/>
      <c r="Q29" s="355"/>
      <c r="R29" s="330"/>
      <c r="S29" s="330"/>
      <c r="T29" s="345"/>
      <c r="U29" s="346"/>
      <c r="V29" s="347"/>
      <c r="W29" s="340"/>
      <c r="X29" s="340"/>
      <c r="Y29" s="340"/>
      <c r="Z29" s="331" t="str">
        <f>IF(入力!P16="","",入力!P16)</f>
        <v>佐倉市西志津2-7-1-101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464</v>
      </c>
      <c r="AY29" s="330"/>
      <c r="AZ29" s="330"/>
      <c r="BA29" s="330"/>
      <c r="BB29" s="73" t="s">
        <v>76</v>
      </c>
      <c r="BC29" s="330" t="str">
        <f>IF(入力!AP16="","",入力!AP16)</f>
        <v>2033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ナカネ　アイ
中根　愛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佐倉市立西志津小学校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513497985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161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スズキ　サコ
鈴木　咲子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佐倉市立西志津小学校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514863561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161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ヒナタ　フミカ
日向　芙実香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佐倉市立間野台小学校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512429960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154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サトウ　ユウ
佐藤　優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6</v>
      </c>
      <c r="R40" s="297"/>
      <c r="S40" s="298"/>
      <c r="T40" s="302" t="str">
        <f>IF(入力!I31="","",入力!I31)</f>
        <v>佐倉市立間野台小学校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514863546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158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ハセガワ　カズサ
長谷川　和彩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6</v>
      </c>
      <c r="R42" s="297"/>
      <c r="S42" s="298"/>
      <c r="T42" s="302" t="str">
        <f>IF(入力!I33="","",入力!I33)</f>
        <v>佐倉市立西志津小学校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513497975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152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モリタ　アオミ
守田　碧海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6</v>
      </c>
      <c r="R44" s="297"/>
      <c r="S44" s="298"/>
      <c r="T44" s="302" t="str">
        <f>IF(入力!I35="","",入力!I35)</f>
        <v>八千代市立勝田台南小学校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514638437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152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ササキ　リオ
佐々木　莉桜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6</v>
      </c>
      <c r="R46" s="297"/>
      <c r="S46" s="298"/>
      <c r="T46" s="302" t="str">
        <f>IF(入力!I37="","",入力!I37)</f>
        <v>佐倉市立王子台小学校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513757245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147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ミツハシ　ハル
三橋　温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6</v>
      </c>
      <c r="R48" s="297"/>
      <c r="S48" s="298"/>
      <c r="T48" s="302" t="str">
        <f>IF(入力!I39="","",入力!I39)</f>
        <v>佐倉市立西志津小学校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517015608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144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セキ　ユウリ
関　佑梨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6</v>
      </c>
      <c r="R50" s="297"/>
      <c r="S50" s="298"/>
      <c r="T50" s="302" t="str">
        <f>IF(入力!I41="","",入力!I41)</f>
        <v>佐倉市立西志津小学校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517015595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152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ナガクラ　チカ
長倉　千佳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5</v>
      </c>
      <c r="R52" s="297"/>
      <c r="S52" s="298"/>
      <c r="T52" s="302" t="str">
        <f>IF(入力!I43="","",入力!I43)</f>
        <v>千葉市立こてはし台小学校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514863768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142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>
        <f>IF(入力!B45="","",入力!B45)</f>
        <v>11</v>
      </c>
      <c r="D54" s="285"/>
      <c r="E54" s="286"/>
      <c r="F54" s="290" t="str">
        <f>IF(入力!C46="","",入力!C45&amp;"　"&amp;入力!E45&amp;"
"&amp;入力!C46&amp;"　"&amp;入力!E46)</f>
        <v>ワカバヤシ　タマ
若林　たま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>
        <f>IF(入力!G45="","",入力!G45)</f>
        <v>5</v>
      </c>
      <c r="R54" s="297"/>
      <c r="S54" s="298"/>
      <c r="T54" s="302" t="str">
        <f>IF(入力!I45="","",入力!I45)</f>
        <v>佐倉市立下志津小学校</v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>
        <f>IF(入力!M45="","",入力!M45)</f>
        <v>514863733</v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>
        <f>IF(入力!P45="","",入力!P45)</f>
        <v>152</v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>
        <f>IF(入力!B47="","",入力!B47)</f>
        <v>12</v>
      </c>
      <c r="D56" s="285"/>
      <c r="E56" s="286"/>
      <c r="F56" s="290" t="str">
        <f>IF(入力!C48="","",入力!C47&amp;"　"&amp;入力!E47&amp;"
"&amp;入力!C48&amp;"　"&amp;入力!E48)</f>
        <v>カワバタ　コハル
川畑　小春</v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>
        <f>IF(入力!G47="","",入力!G47)</f>
        <v>5</v>
      </c>
      <c r="R56" s="297"/>
      <c r="S56" s="298"/>
      <c r="T56" s="302" t="str">
        <f>IF(入力!I47="","",入力!I47)</f>
        <v>佐倉市立西志津小学校</v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>
        <f>IF(入力!M47="","",入力!M47)</f>
        <v>514863579</v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>
        <f>IF(入力!P47="","",入力!P47)</f>
        <v>135</v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Ｊフレンズ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430621880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林　際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505883714</v>
      </c>
      <c r="H7" s="274"/>
      <c r="I7" s="274"/>
      <c r="J7" s="274">
        <f>IF(入力!J7="","",入力!J7)</f>
        <v>14053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林　沙紀</v>
      </c>
      <c r="D9" s="268"/>
      <c r="E9" s="268"/>
      <c r="F9" s="268"/>
      <c r="G9" s="274">
        <f>IF(入力!G9="","",入力!G9)</f>
        <v>501556825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林　一美</v>
      </c>
      <c r="D11" s="268"/>
      <c r="E11" s="268"/>
      <c r="F11" s="268"/>
      <c r="G11" s="274">
        <f>IF(入力!G11="","",入力!G11)</f>
        <v>505884185</v>
      </c>
      <c r="H11" s="274"/>
      <c r="I11" s="274"/>
      <c r="J11" s="274">
        <f>IF(入力!J11="","",入力!J11)</f>
        <v>18418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林　沙紀</v>
      </c>
      <c r="D13" s="268"/>
      <c r="E13" s="268"/>
      <c r="F13" s="268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6"/>
      <c r="B14" s="266"/>
      <c r="C14" s="271"/>
      <c r="D14" s="272"/>
      <c r="E14" s="272"/>
      <c r="F14" s="272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6" t="s">
        <v>5</v>
      </c>
      <c r="B15" s="266"/>
      <c r="C15" s="267" t="str">
        <f>IF(入力!C16="","",入力!C16&amp;"　"&amp;入力!E16)</f>
        <v>林　際</v>
      </c>
      <c r="D15" s="268"/>
      <c r="E15" s="268"/>
      <c r="F15" s="275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6"/>
      <c r="B16" s="266"/>
      <c r="C16" s="271"/>
      <c r="D16" s="272"/>
      <c r="E16" s="272"/>
      <c r="F16" s="276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6" t="s">
        <v>6</v>
      </c>
      <c r="B17" s="266"/>
      <c r="C17" s="277" t="str">
        <f>IF(入力!C17="","",入力!C17&amp;"　"&amp;入力!E17)</f>
        <v>佐倉市西志津2-7-1-101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043-464-2033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90－1404－4063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中根　愛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佐倉市立西志津小学校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513497985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鈴木　咲子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佐倉市立西志津小学校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514863561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日向　芙実香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佐倉市立間野台小学校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512429960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佐藤　優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佐倉市立間野台小学校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514863546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長谷川　和彩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佐倉市立西志津小学校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513497975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守田　碧海</v>
      </c>
      <c r="D35" s="268"/>
      <c r="E35" s="268"/>
      <c r="F35" s="268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八千代市立勝田台南小学校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514638437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佐々木　莉桜</v>
      </c>
      <c r="D37" s="268"/>
      <c r="E37" s="268"/>
      <c r="F37" s="268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佐倉市立王子台小学校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513757245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三橋　温</v>
      </c>
      <c r="D39" s="268"/>
      <c r="E39" s="268"/>
      <c r="F39" s="268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佐倉市立西志津小学校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517015608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関　佑梨</v>
      </c>
      <c r="D41" s="268"/>
      <c r="E41" s="268"/>
      <c r="F41" s="268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佐倉市立西志津小学校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517015595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長倉　千佳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千葉市立こてはし台小学校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514863768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若林　たま</v>
      </c>
      <c r="D45" s="268"/>
      <c r="E45" s="268"/>
      <c r="F45" s="268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佐倉市立下志津小学校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514863733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川畑　小春</v>
      </c>
      <c r="D47" s="268"/>
      <c r="E47" s="268"/>
      <c r="F47" s="268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佐倉市立西志津小学校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514863579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67" t="str">
        <f>IF(入力!C50="","",入力!C50&amp;"　"&amp;入力!E50)</f>
        <v>望月　彩愛</v>
      </c>
      <c r="D49" s="268"/>
      <c r="E49" s="268"/>
      <c r="F49" s="268"/>
      <c r="G49" s="266">
        <f>IF(入力!G49="","",入力!G49)</f>
        <v>5</v>
      </c>
      <c r="H49" s="266" t="str">
        <f>IF(入力!H49="","",入力!H49)</f>
        <v/>
      </c>
      <c r="I49" s="266" t="str">
        <f>IF(入力!I49="","",入力!I49)</f>
        <v>佐倉市立王子台小学校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513498021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67" t="str">
        <f>IF(入力!C52="","",入力!C52&amp;"　"&amp;入力!E52)</f>
        <v>近藤　聖莉</v>
      </c>
      <c r="D51" s="268"/>
      <c r="E51" s="268"/>
      <c r="F51" s="268"/>
      <c r="G51" s="266">
        <f>IF(入力!G51="","",入力!G51)</f>
        <v>5</v>
      </c>
      <c r="H51" s="266" t="str">
        <f>IF(入力!H51="","",入力!H51)</f>
        <v/>
      </c>
      <c r="I51" s="266" t="str">
        <f>IF(入力!I51="","",入力!I51)</f>
        <v>佐倉市立志津小学校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513498035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Ｊフレンズ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430621880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林　際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505883714</v>
      </c>
      <c r="H7" s="274"/>
      <c r="I7" s="274"/>
      <c r="J7" s="274">
        <f>IF(入力!J7="","",入力!J7)</f>
        <v>14053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林　沙紀</v>
      </c>
      <c r="D9" s="268"/>
      <c r="E9" s="268"/>
      <c r="F9" s="268"/>
      <c r="G9" s="274">
        <f>IF(入力!G9="","",入力!G9)</f>
        <v>501556825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林　一美</v>
      </c>
      <c r="D11" s="268"/>
      <c r="E11" s="268"/>
      <c r="F11" s="268"/>
      <c r="G11" s="274">
        <f>IF(入力!G11="","",入力!G11)</f>
        <v>505884185</v>
      </c>
      <c r="H11" s="274"/>
      <c r="I11" s="274"/>
      <c r="J11" s="274">
        <f>IF(入力!J11="","",入力!J11)</f>
        <v>18418</v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林　沙紀</v>
      </c>
      <c r="D13" s="268"/>
      <c r="E13" s="268"/>
      <c r="F13" s="268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6"/>
      <c r="B14" s="266"/>
      <c r="C14" s="271"/>
      <c r="D14" s="272"/>
      <c r="E14" s="272"/>
      <c r="F14" s="272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6" t="s">
        <v>5</v>
      </c>
      <c r="B15" s="266"/>
      <c r="C15" s="267" t="str">
        <f>IF(入力!C16="","",入力!C16&amp;"　"&amp;入力!E16)</f>
        <v>林　際</v>
      </c>
      <c r="D15" s="268"/>
      <c r="E15" s="268"/>
      <c r="F15" s="275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6"/>
      <c r="B16" s="266"/>
      <c r="C16" s="271"/>
      <c r="D16" s="272"/>
      <c r="E16" s="272"/>
      <c r="F16" s="276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6" t="s">
        <v>6</v>
      </c>
      <c r="B17" s="266"/>
      <c r="C17" s="277" t="str">
        <f>IF(入力!C17="","",入力!C17&amp;"　"&amp;入力!E17)</f>
        <v>佐倉市西志津2-7-1-101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043-464-2033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90－1404－4063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中根　愛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佐倉市立西志津小学校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513497985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鈴木　咲子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佐倉市立西志津小学校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514863561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日向　芙実香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佐倉市立間野台小学校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512429960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佐藤　優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佐倉市立間野台小学校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514863546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長谷川　和彩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佐倉市立西志津小学校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513497975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守田　碧海</v>
      </c>
      <c r="D35" s="268"/>
      <c r="E35" s="268"/>
      <c r="F35" s="268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八千代市立勝田台南小学校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514638437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佐々木　莉桜</v>
      </c>
      <c r="D37" s="268"/>
      <c r="E37" s="268"/>
      <c r="F37" s="268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佐倉市立王子台小学校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513757245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三橋　温</v>
      </c>
      <c r="D39" s="268"/>
      <c r="E39" s="268"/>
      <c r="F39" s="268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佐倉市立西志津小学校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517015608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関　佑梨</v>
      </c>
      <c r="D41" s="268"/>
      <c r="E41" s="268"/>
      <c r="F41" s="268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佐倉市立西志津小学校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517015595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長倉　千佳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千葉市立こてはし台小学校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514863768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若林　たま</v>
      </c>
      <c r="D45" s="268"/>
      <c r="E45" s="268"/>
      <c r="F45" s="268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佐倉市立下志津小学校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514863733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川畑　小春</v>
      </c>
      <c r="D47" s="268"/>
      <c r="E47" s="268"/>
      <c r="F47" s="268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佐倉市立西志津小学校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514863579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67" t="str">
        <f>IF(入力!C50="","",入力!C50&amp;"　"&amp;入力!E50)</f>
        <v>望月　彩愛</v>
      </c>
      <c r="D49" s="268"/>
      <c r="E49" s="268"/>
      <c r="F49" s="268"/>
      <c r="G49" s="266">
        <f>IF(入力!G49="","",入力!G49)</f>
        <v>5</v>
      </c>
      <c r="H49" s="266" t="str">
        <f>IF(入力!H49="","",入力!H49)</f>
        <v/>
      </c>
      <c r="I49" s="266" t="str">
        <f>IF(入力!I49="","",入力!I49)</f>
        <v>佐倉市立王子台小学校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513498021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67" t="str">
        <f>IF(入力!C52="","",入力!C52&amp;"　"&amp;入力!E52)</f>
        <v>近藤　聖莉</v>
      </c>
      <c r="D51" s="268"/>
      <c r="E51" s="268"/>
      <c r="F51" s="268"/>
      <c r="G51" s="266">
        <f>IF(入力!G51="","",入力!G51)</f>
        <v>5</v>
      </c>
      <c r="H51" s="266" t="str">
        <f>IF(入力!H51="","",入力!H51)</f>
        <v/>
      </c>
      <c r="I51" s="266" t="str">
        <f>IF(入力!I51="","",入力!I51)</f>
        <v>佐倉市立志津小学校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513498035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14</v>
      </c>
      <c r="J5" s="446" t="str">
        <f>IF(入力!A55="","",入力!A55)</f>
        <v>今までの練習の成果を、このコートで思い切り出し、一人一人が考えてプレーをする。全員バレーで「チャンスを掴む」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22011</v>
      </c>
      <c r="B7" s="33" t="str">
        <f>IF(入力!C3="","",入力!C3)</f>
        <v>Ｊフレンズ</v>
      </c>
      <c r="C7" s="33" t="str">
        <f>IF(入力!C2="","",入力!C2)</f>
        <v>ジェイフレンズ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京成本線</v>
      </c>
      <c r="S7" s="33" t="str">
        <f>IF(入力!AE5="","",入力!AE5)</f>
        <v>勝田台</v>
      </c>
      <c r="T7" s="33"/>
      <c r="U7" s="33">
        <f>IF(入力!C4="","",入力!C4)</f>
        <v>430621880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林</v>
      </c>
      <c r="D16" s="33" t="str">
        <f>IF(入力!E8="","",入力!E8)</f>
        <v>際</v>
      </c>
      <c r="E16" s="33" t="str">
        <f>IF(入力!C7="","",入力!C7)</f>
        <v>ハヤシ</v>
      </c>
      <c r="F16" s="33" t="str">
        <f>IF(入力!E7="","",入力!E7)</f>
        <v>イタル</v>
      </c>
      <c r="G16" s="33">
        <f>IF(入力!G7="","",入力!G7)</f>
        <v>505883714</v>
      </c>
      <c r="H16" s="33">
        <f>IF(入力!J7="","",入力!J7)</f>
        <v>14053</v>
      </c>
      <c r="I16" s="33" t="str">
        <f>IF(入力!M7="","",入力!M7)</f>
        <v/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285</v>
      </c>
      <c r="S16" s="33" t="str">
        <f>IF(入力!W7="","",入力!W7)</f>
        <v>0845</v>
      </c>
      <c r="T16" s="33" t="str">
        <f>IF(入力!P8="","",入力!P8)</f>
        <v>佐倉市西志津2-7-1-101</v>
      </c>
      <c r="U16" s="33" t="str">
        <f>IF(入力!AL7="","",入力!AL7)</f>
        <v>043</v>
      </c>
      <c r="V16" s="33" t="str">
        <f>IF(入力!AK8="","",入力!AK8)</f>
        <v>464</v>
      </c>
      <c r="W16" s="33" t="str">
        <f>IF(入力!AP8="","",入力!AP8)</f>
        <v>2033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林</v>
      </c>
      <c r="D17" s="33" t="str">
        <f>IF(入力!E10="","",入力!E10)</f>
        <v>沙紀</v>
      </c>
      <c r="E17" s="33" t="str">
        <f>IF(入力!C9="","",入力!C9)</f>
        <v>ハヤシ</v>
      </c>
      <c r="F17" s="33" t="str">
        <f>IF(入力!E9="","",入力!E9)</f>
        <v>サキ</v>
      </c>
      <c r="G17" s="33">
        <f>IF(入力!G9="","",入力!G9)</f>
        <v>501556825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26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0845</v>
      </c>
      <c r="T17" s="33" t="str">
        <f>IF(入力!P10="","",入力!P10)</f>
        <v>佐倉市西志津2-7-1-101</v>
      </c>
      <c r="U17" s="33" t="str">
        <f>IF(入力!AL9="","",入力!AL9)</f>
        <v>043</v>
      </c>
      <c r="V17" s="33" t="str">
        <f>IF(入力!AK10="","",入力!AK10)</f>
        <v>464</v>
      </c>
      <c r="W17" s="33" t="str">
        <f>IF(入力!AP10="","",入力!AP10)</f>
        <v>2033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一美</v>
      </c>
      <c r="E20" s="33" t="str">
        <f>IF(入力!C11="","",入力!C11)</f>
        <v>ハヤシ</v>
      </c>
      <c r="F20" s="33" t="str">
        <f>IF(入力!E11="","",入力!E11)</f>
        <v>カズミ</v>
      </c>
      <c r="G20" s="33">
        <f>IF(入力!G11="","",入力!G11)</f>
        <v>505884185</v>
      </c>
      <c r="H20" s="33">
        <f>IF(入力!J11="","",入力!J11)</f>
        <v>18418</v>
      </c>
      <c r="I20" s="33" t="str">
        <f>IF(入力!M11="","",入力!M11)</f>
        <v/>
      </c>
      <c r="J20" s="33"/>
      <c r="K20" s="33"/>
      <c r="L20" s="33">
        <f>IF(入力!AT11="","",入力!AT11)</f>
        <v>52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0845</v>
      </c>
      <c r="T20" s="33" t="str">
        <f>IF(入力!P12="","",入力!P12)</f>
        <v>佐倉市西志津2-7-1-101</v>
      </c>
      <c r="U20" s="33" t="str">
        <f>IF(入力!AL11="","",入力!AL11)</f>
        <v>043</v>
      </c>
      <c r="V20" s="33" t="str">
        <f>IF(入力!AK12="","",入力!AK12)</f>
        <v>464</v>
      </c>
      <c r="W20" s="33" t="str">
        <f>IF(入力!AP12="","",入力!AP12)</f>
        <v>2033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林</v>
      </c>
      <c r="D22" s="33" t="str">
        <f>IF(入力!E16="","",入力!E16)</f>
        <v>際</v>
      </c>
      <c r="E22" s="33" t="str">
        <f>IF(入力!C15="","",入力!C15)</f>
        <v>ハヤシ</v>
      </c>
      <c r="F22" s="33" t="str">
        <f>IF(入力!E15="","",入力!E15)</f>
        <v>イタル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90</v>
      </c>
      <c r="O22" s="33">
        <f>IF(入力!E21="","",入力!E21)</f>
        <v>1404</v>
      </c>
      <c r="P22" s="33">
        <f>IF(入力!G21="","",入力!G21)</f>
        <v>4063</v>
      </c>
      <c r="Q22" s="33"/>
      <c r="R22" s="33" t="str">
        <f>IF(入力!R15="","",入力!R15)</f>
        <v>285</v>
      </c>
      <c r="S22" s="33" t="str">
        <f>IF(入力!W15="","",入力!W15)</f>
        <v>0845</v>
      </c>
      <c r="T22" s="33" t="str">
        <f>IF(入力!P16="","",入力!P16)</f>
        <v>佐倉市西志津2-7-1-101</v>
      </c>
      <c r="U22" s="33" t="str">
        <f>IF(入力!AL15="","",入力!AL15)</f>
        <v>043</v>
      </c>
      <c r="V22" s="33" t="str">
        <f>IF(入力!AK16="","",入力!AK16)</f>
        <v>464</v>
      </c>
      <c r="W22" s="33" t="str">
        <f>IF(入力!AP16="","",入力!AP16)</f>
        <v>2033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林</v>
      </c>
      <c r="D23" s="33" t="str">
        <f>IF(入力!$E$14="","",入力!$E$14)</f>
        <v>沙紀</v>
      </c>
      <c r="E23" s="33" t="str">
        <f>IF(入力!$C$13="","",入力!$C$13)</f>
        <v>ハヤシ</v>
      </c>
      <c r="F23" s="33" t="str">
        <f>IF(入力!$E$13="","",入力!$E$13)</f>
        <v>サキ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中根</v>
      </c>
      <c r="D24" s="75" t="str">
        <f>VLOOKUP($B$51,$A$53:$F$352,4)</f>
        <v>愛</v>
      </c>
      <c r="E24" s="75" t="str">
        <f>VLOOKUP($B$51,$A$53:$F$352,5)</f>
        <v>ナカネ</v>
      </c>
      <c r="F24" s="75" t="str">
        <f>VLOOKUP($B$51,$A$53:$F$352,6)</f>
        <v>アイ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中根</v>
      </c>
      <c r="D53" s="33" t="str">
        <f>IF(入力!E26="","",入力!E26)</f>
        <v>愛</v>
      </c>
      <c r="E53" s="33" t="str">
        <f>IF(入力!C25="","",入力!C25)</f>
        <v>ナカネ</v>
      </c>
      <c r="F53" s="33" t="str">
        <f>IF(入力!E25="","",入力!E25)</f>
        <v>アイ</v>
      </c>
      <c r="G53" s="33">
        <f>IF(入力!M25="","",入力!M25)</f>
        <v>513497985</v>
      </c>
      <c r="H53" s="33" t="str">
        <f>IF(入力!I25="","",入力!I25)</f>
        <v>佐倉市立西志津小学校</v>
      </c>
      <c r="I53" s="33">
        <f>IF(入力!G25="","",入力!G25)</f>
        <v>6</v>
      </c>
      <c r="J53" s="33">
        <f>IF(入力!P25="","",入力!P25)</f>
        <v>161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咲子</v>
      </c>
      <c r="E54" s="33" t="str">
        <f>IF(入力!C27="","",入力!C27)</f>
        <v>スズキ</v>
      </c>
      <c r="F54" s="33" t="str">
        <f>IF(入力!E27="","",入力!E27)</f>
        <v>サコ</v>
      </c>
      <c r="G54" s="33">
        <f>IF(入力!M27="","",入力!M27)</f>
        <v>514863561</v>
      </c>
      <c r="H54" s="33" t="str">
        <f>IF(入力!I27="","",入力!I27)</f>
        <v>佐倉市立西志津小学校</v>
      </c>
      <c r="I54" s="33">
        <f>IF(入力!G27="","",入力!G27)</f>
        <v>6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日向</v>
      </c>
      <c r="D55" s="33" t="str">
        <f>IF(入力!E30="","",入力!E30)</f>
        <v>芙実香</v>
      </c>
      <c r="E55" s="33" t="str">
        <f>IF(入力!C29="","",入力!C29)</f>
        <v>ヒナタ</v>
      </c>
      <c r="F55" s="33" t="str">
        <f>IF(入力!E29="","",入力!E29)</f>
        <v>フミカ</v>
      </c>
      <c r="G55" s="33">
        <f>IF(入力!M29="","",入力!M29)</f>
        <v>512429960</v>
      </c>
      <c r="H55" s="33" t="str">
        <f>IF(入力!I29="","",入力!I29)</f>
        <v>佐倉市立間野台小学校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優</v>
      </c>
      <c r="E56" s="33" t="str">
        <f>IF(入力!C31="","",入力!C31)</f>
        <v>サトウ</v>
      </c>
      <c r="F56" s="33" t="str">
        <f>IF(入力!E31="","",入力!E31)</f>
        <v>ユウ</v>
      </c>
      <c r="G56" s="33">
        <f>IF(入力!M31="","",入力!M31)</f>
        <v>514863546</v>
      </c>
      <c r="H56" s="33" t="str">
        <f>IF(入力!I31="","",入力!I31)</f>
        <v>佐倉市立間野台小学校</v>
      </c>
      <c r="I56" s="33">
        <f>IF(入力!G31="","",入力!G31)</f>
        <v>6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長谷川</v>
      </c>
      <c r="D57" s="33" t="str">
        <f>IF(入力!E34="","",入力!E34)</f>
        <v>和彩</v>
      </c>
      <c r="E57" s="33" t="str">
        <f>IF(入力!C33="","",入力!C33)</f>
        <v>ハセガワ</v>
      </c>
      <c r="F57" s="33" t="str">
        <f>IF(入力!E33="","",入力!E33)</f>
        <v>カズサ</v>
      </c>
      <c r="G57" s="33">
        <f>IF(入力!M33="","",入力!M33)</f>
        <v>513497975</v>
      </c>
      <c r="H57" s="33" t="str">
        <f>IF(入力!I33="","",入力!I33)</f>
        <v>佐倉市立西志津小学校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守田</v>
      </c>
      <c r="D58" s="33" t="str">
        <f>IF(入力!E36="","",入力!E36)</f>
        <v>碧海</v>
      </c>
      <c r="E58" s="33" t="str">
        <f>IF(入力!C35="","",入力!C35)</f>
        <v>モリタ</v>
      </c>
      <c r="F58" s="33" t="str">
        <f>IF(入力!E35="","",入力!E35)</f>
        <v>アオミ</v>
      </c>
      <c r="G58" s="33">
        <f>IF(入力!M35="","",入力!M35)</f>
        <v>514638437</v>
      </c>
      <c r="H58" s="33" t="str">
        <f>IF(入力!I35="","",入力!I35)</f>
        <v>八千代市立勝田台南小学校</v>
      </c>
      <c r="I58" s="33">
        <f>IF(入力!G35="","",入力!G35)</f>
        <v>6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佐々木</v>
      </c>
      <c r="D59" s="33" t="str">
        <f>IF(入力!E38="","",入力!E38)</f>
        <v>莉桜</v>
      </c>
      <c r="E59" s="33" t="str">
        <f>IF(入力!C37="","",入力!C37)</f>
        <v>ササキ</v>
      </c>
      <c r="F59" s="33" t="str">
        <f>IF(入力!E37="","",入力!E37)</f>
        <v>リオ</v>
      </c>
      <c r="G59" s="33">
        <f>IF(入力!M37="","",入力!M37)</f>
        <v>513757245</v>
      </c>
      <c r="H59" s="33" t="str">
        <f>IF(入力!I37="","",入力!I37)</f>
        <v>佐倉市立王子台小学校</v>
      </c>
      <c r="I59" s="33">
        <f>IF(入力!G37="","",入力!G37)</f>
        <v>6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三橋</v>
      </c>
      <c r="D60" s="33" t="str">
        <f>IF(入力!E40="","",入力!E40)</f>
        <v>温</v>
      </c>
      <c r="E60" s="33" t="str">
        <f>IF(入力!C39="","",入力!C39)</f>
        <v>ミツハシ</v>
      </c>
      <c r="F60" s="33" t="str">
        <f>IF(入力!E39="","",入力!E39)</f>
        <v>ハル</v>
      </c>
      <c r="G60" s="33">
        <f>IF(入力!M39="","",入力!M39)</f>
        <v>517015608</v>
      </c>
      <c r="H60" s="33" t="str">
        <f>IF(入力!I39="","",入力!I39)</f>
        <v>佐倉市立西志津小学校</v>
      </c>
      <c r="I60" s="33">
        <f>IF(入力!G39="","",入力!G39)</f>
        <v>6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関</v>
      </c>
      <c r="D61" s="33" t="str">
        <f>IF(入力!E42="","",入力!E42)</f>
        <v>佑梨</v>
      </c>
      <c r="E61" s="33" t="str">
        <f>IF(入力!C41="","",入力!C41)</f>
        <v>セキ</v>
      </c>
      <c r="F61" s="33" t="str">
        <f>IF(入力!E41="","",入力!E41)</f>
        <v>ユウリ</v>
      </c>
      <c r="G61" s="33">
        <f>IF(入力!M41="","",入力!M41)</f>
        <v>517015595</v>
      </c>
      <c r="H61" s="33" t="str">
        <f>IF(入力!I41="","",入力!I41)</f>
        <v>佐倉市立西志津小学校</v>
      </c>
      <c r="I61" s="33">
        <f>IF(入力!G41="","",入力!G41)</f>
        <v>6</v>
      </c>
      <c r="J61" s="33">
        <f>IF(入力!P41="","",入力!P41)</f>
        <v>152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長倉</v>
      </c>
      <c r="D62" s="33" t="str">
        <f>IF(入力!E44="","",入力!E44)</f>
        <v>千佳</v>
      </c>
      <c r="E62" s="33" t="str">
        <f>IF(入力!C43="","",入力!C43)</f>
        <v>ナガクラ</v>
      </c>
      <c r="F62" s="33" t="str">
        <f>IF(入力!E43="","",入力!E43)</f>
        <v>チカ</v>
      </c>
      <c r="G62" s="33">
        <f>IF(入力!M43="","",入力!M43)</f>
        <v>514863768</v>
      </c>
      <c r="H62" s="33" t="str">
        <f>IF(入力!I43="","",入力!I43)</f>
        <v>千葉市立こてはし台小学校</v>
      </c>
      <c r="I62" s="33">
        <f>IF(入力!G43="","",入力!G43)</f>
        <v>5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若林</v>
      </c>
      <c r="D63" s="33" t="str">
        <f>IF(入力!E46="","",入力!E46)</f>
        <v>たま</v>
      </c>
      <c r="E63" s="33" t="str">
        <f>IF(入力!C45="","",入力!C45)</f>
        <v>ワカバヤシ</v>
      </c>
      <c r="F63" s="33" t="str">
        <f>IF(入力!E45="","",入力!E45)</f>
        <v>タマ</v>
      </c>
      <c r="G63" s="33">
        <f>IF(入力!M45="","",入力!M45)</f>
        <v>514863733</v>
      </c>
      <c r="H63" s="33" t="str">
        <f>IF(入力!I45="","",入力!I45)</f>
        <v>佐倉市立下志津小学校</v>
      </c>
      <c r="I63" s="33">
        <f>IF(入力!G45="","",入力!G45)</f>
        <v>5</v>
      </c>
      <c r="J63" s="33">
        <f>IF(入力!P45="","",入力!P45)</f>
        <v>152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川畑</v>
      </c>
      <c r="D64" s="33" t="str">
        <f>IF(入力!E48="","",入力!E48)</f>
        <v>小春</v>
      </c>
      <c r="E64" s="33" t="str">
        <f>IF(入力!C47="","",入力!C47)</f>
        <v>カワバタ</v>
      </c>
      <c r="F64" s="33" t="str">
        <f>IF(入力!E47="","",入力!E47)</f>
        <v>コハル</v>
      </c>
      <c r="G64" s="33">
        <f>IF(入力!M47="","",入力!M47)</f>
        <v>514863579</v>
      </c>
      <c r="H64" s="33" t="str">
        <f>IF(入力!I47="","",入力!I47)</f>
        <v>佐倉市立西志津小学校</v>
      </c>
      <c r="I64" s="33">
        <f>IF(入力!G47="","",入力!G47)</f>
        <v>5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望月</v>
      </c>
      <c r="D65" s="33" t="str">
        <f>IF(入力!E50="","",入力!E50)</f>
        <v>彩愛</v>
      </c>
      <c r="E65" s="33" t="str">
        <f>IF(入力!C49="","",入力!C49)</f>
        <v>モチズキ</v>
      </c>
      <c r="F65" s="33" t="str">
        <f>IF(入力!E49="","",入力!E49)</f>
        <v>サワ</v>
      </c>
      <c r="G65" s="33">
        <f>IF(入力!M49="","",入力!M49)</f>
        <v>513498021</v>
      </c>
      <c r="H65" s="33" t="str">
        <f>IF(入力!I49="","",入力!I49)</f>
        <v>佐倉市立王子台小学校</v>
      </c>
      <c r="I65" s="33">
        <f>IF(入力!G49="","",入力!G49)</f>
        <v>5</v>
      </c>
      <c r="J65" s="33">
        <f>IF(入力!P49="","",入力!P49)</f>
        <v>143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近藤</v>
      </c>
      <c r="D66" s="33" t="str">
        <f>IF(入力!E52="","",入力!E52)</f>
        <v>聖莉</v>
      </c>
      <c r="E66" s="33" t="str">
        <f>IF(入力!C51="","",入力!C51)</f>
        <v>コンドウ</v>
      </c>
      <c r="F66" s="33" t="str">
        <f>IF(入力!E51="","",入力!E51)</f>
        <v>ヒジリ</v>
      </c>
      <c r="G66" s="33">
        <f>IF(入力!M51="","",入力!M51)</f>
        <v>513498035</v>
      </c>
      <c r="H66" s="33" t="str">
        <f>IF(入力!I51="","",入力!I51)</f>
        <v>佐倉市立志津小学校</v>
      </c>
      <c r="I66" s="33">
        <f>IF(入力!G51="","",入力!G51)</f>
        <v>5</v>
      </c>
      <c r="J66" s="33">
        <f>IF(入力!P51="","",入力!P51)</f>
        <v>143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林沙紀</cp:lastModifiedBy>
  <cp:lastPrinted>2016-05-09T15:17:35Z</cp:lastPrinted>
  <dcterms:created xsi:type="dcterms:W3CDTF">2014-04-05T09:56:00Z</dcterms:created>
  <dcterms:modified xsi:type="dcterms:W3CDTF">2018-09-20T12:11:40Z</dcterms:modified>
</cp:coreProperties>
</file>