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沙紀\Desktop\"/>
    </mc:Choice>
  </mc:AlternateContent>
  <workbookProtection lockStructure="1"/>
  <bookViews>
    <workbookView xWindow="0" yWindow="0" windowWidth="15345" windowHeight="673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<sst xmlns="http://schemas.openxmlformats.org/spreadsheetml/2006/main" count="432" uniqueCount="291">
  <si>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</si>
  <si>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</si>
  <si>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</si>
  <si>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</si>
  <si>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</si>
  <si>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</si>
  <si>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</si>
  <si>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</si>
  <si>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</si>
  <si>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</si>
  <si>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</si>
  <si>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</si>
  <si>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</si>
  <si>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</si>
  <si>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</si>
  <si>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</si>
  <si>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</si>
  <si>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</si>
  <si>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</si>
  <si>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</si>
  <si>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</si>
  <si>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</si>
  <si>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</si>
  <si>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</si>
  <si>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</si>
  <si>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</si>
  <si>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</si>
  <si>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</si>
  <si>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</si>
  <si>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</si>
  <si>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</si>
  <si>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</si>
  <si>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</si>
  <si>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</si>
  <si>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</si>
  <si>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</si>
  <si>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</si>
  <si>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</si>
  <si>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</si>
  <si>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</si>
  <si>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</si>
  <si>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</si>
  <si>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</si>
  <si>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</si>
  <si>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</si>
  <si>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</si>
  <si>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</si>
  <si>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</si>
  <si>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</si>
  <si>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</si>
  <si>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</si>
  <si>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</si>
  <si>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</si>
  <si>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</si>
  <si>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</si>
  <si>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</si>
  <si>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</si>
  <si>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</si>
  <si>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</si>
  <si>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</si>
  <si>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</si>
  <si>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</si>
  <si>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</si>
  <si>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</si>
  <si>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</si>
  <si>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</si>
  <si>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</si>
  <si>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</si>
  <si>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</si>
  <si>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</si>
  <si>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</si>
  <si>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</si>
  <si>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</si>
  <si>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</si>
  <si>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</si>
  <si>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</si>
  <si>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</si>
  <si>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</si>
  <si>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</si>
  <si>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</si>
  <si>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</si>
  <si>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</si>
  <si>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</si>
  <si>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</si>
  <si>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</si>
  <si>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</si>
  <si>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</si>
  <si>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</si>
  <si>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</si>
  <si>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</si>
  <si>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</si>
  <si>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</si>
  <si>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</si>
  <si>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</si>
  <si>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</si>
  <si>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</si>
  <si>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</si>
  <si>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</si>
  <si>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</si>
  <si>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</si>
  <si>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</si>
  <si>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</si>
  <si>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</si>
  <si>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</si>
  <si>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</si>
  <si>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</si>
  <si>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</si>
  <si>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</si>
  <si>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</si>
  <si>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</si>
  <si>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</si>
  <si>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</si>
  <si>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</si>
  <si>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</si>
  <si>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</si>
  <si>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</si>
  <si>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</si>
  <si>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</si>
  <si>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</si>
  <si>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</si>
  <si>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</si>
  <si>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</si>
  <si>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</si>
  <si>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</si>
  <si>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</si>
  <si>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</si>
  <si>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</si>
  <si>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</si>
  <si>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</si>
  <si>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</si>
  <si>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</si>
  <si>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</si>
  <si>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</si>
  <si>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</si>
  <si>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</si>
  <si>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</si>
  <si>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</si>
  <si>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</si>
  <si>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</si>
  <si>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</si>
  <si>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</si>
  <si>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</si>
  <si>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</si>
  <si>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</si>
  <si>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</si>
  <si>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</si>
  <si>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</si>
  <si>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</si>
  <si>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</si>
  <si>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</si>
  <si>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</si>
  <si>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</si>
  <si>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</si>
  <si>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</si>
  <si>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</si>
  <si>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</si>
  <si>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</si>
  <si>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</si>
  <si>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</si>
  <si>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</si>
  <si>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</si>
  <si>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</si>
  <si>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</si>
  <si>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</si>
  <si>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</si>
  <si>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</si>
  <si>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</si>
  <si>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</si>
  <si>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</si>
  <si>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</si>
  <si>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</si>
  <si>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</si>
  <si>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</si>
  <si>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</si>
  <si>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</si>
  <si>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</si>
  <si>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</si>
  <si>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</si>
  <si>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</si>
  <si>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</si>
  <si>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</si>
  <si>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</si>
  <si>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</si>
  <si>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</si>
  <si>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</si>
  <si>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</si>
  <si>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</si>
  <si>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</si>
  <si>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</si>
  <si>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</si>
  <si>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</si>
  <si>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</si>
  <si>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</si>
  <si>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</si>
  <si>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</si>
  <si>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</si>
  <si>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</si>
  <si>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</si>
  <si>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</si>
  <si>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</si>
  <si>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J</t>
    </r>
    <r>
      <rPr>
        <sz val="16"/>
        <color indexed="8"/>
        <rFont val="ＭＳ Ｐゴシック"/>
        <family val="3"/>
        <charset val="128"/>
      </rPr>
      <t>フレンズ</t>
    </r>
    <phoneticPr fontId="2"/>
  </si>
  <si>
    <t>ジェイフレンズ</t>
    <phoneticPr fontId="2"/>
  </si>
  <si>
    <t>佐倉市</t>
    <rPh sb="0" eb="3">
      <t>サクラシ</t>
    </rPh>
    <phoneticPr fontId="2"/>
  </si>
  <si>
    <t>ハヤシ</t>
    <phoneticPr fontId="2"/>
  </si>
  <si>
    <t>林</t>
    <rPh sb="0" eb="1">
      <t>ハヤシ</t>
    </rPh>
    <phoneticPr fontId="2"/>
  </si>
  <si>
    <t>イタル</t>
    <phoneticPr fontId="2"/>
  </si>
  <si>
    <t>際</t>
    <rPh sb="0" eb="1">
      <t>サイ</t>
    </rPh>
    <phoneticPr fontId="2"/>
  </si>
  <si>
    <t>サキ</t>
    <phoneticPr fontId="2"/>
  </si>
  <si>
    <t>沙紀</t>
    <rPh sb="0" eb="2">
      <t>サキ</t>
    </rPh>
    <phoneticPr fontId="2"/>
  </si>
  <si>
    <t>カズミ</t>
    <phoneticPr fontId="2"/>
  </si>
  <si>
    <t>一美</t>
    <rPh sb="0" eb="2">
      <t>カズミ</t>
    </rPh>
    <phoneticPr fontId="2"/>
  </si>
  <si>
    <t>タカヤマ</t>
    <phoneticPr fontId="2"/>
  </si>
  <si>
    <t>タカコ</t>
    <phoneticPr fontId="2"/>
  </si>
  <si>
    <t>貴子</t>
    <rPh sb="0" eb="2">
      <t>タカコ</t>
    </rPh>
    <phoneticPr fontId="2"/>
  </si>
  <si>
    <t>ハヤシ</t>
    <phoneticPr fontId="2"/>
  </si>
  <si>
    <t>京成本線</t>
    <rPh sb="0" eb="2">
      <t>ケイセイ</t>
    </rPh>
    <rPh sb="2" eb="4">
      <t>ホンセン</t>
    </rPh>
    <phoneticPr fontId="2"/>
  </si>
  <si>
    <t>勝田台</t>
    <rPh sb="0" eb="3">
      <t>カツタダイ</t>
    </rPh>
    <phoneticPr fontId="2"/>
  </si>
  <si>
    <t>285</t>
    <phoneticPr fontId="2"/>
  </si>
  <si>
    <t>0845</t>
    <phoneticPr fontId="2"/>
  </si>
  <si>
    <t>佐倉市西志津2-7-1-101</t>
    <rPh sb="0" eb="3">
      <t>サクラシ</t>
    </rPh>
    <rPh sb="3" eb="6">
      <t>ニシシヅ</t>
    </rPh>
    <phoneticPr fontId="2"/>
  </si>
  <si>
    <t>043</t>
    <phoneticPr fontId="2"/>
  </si>
  <si>
    <t>464</t>
    <phoneticPr fontId="2"/>
  </si>
  <si>
    <t>2033</t>
    <phoneticPr fontId="2"/>
  </si>
  <si>
    <t>285</t>
    <phoneticPr fontId="2"/>
  </si>
  <si>
    <t>佐倉市西志津2-7-1-101</t>
    <rPh sb="0" eb="6">
      <t>サクラシニシシヅ</t>
    </rPh>
    <phoneticPr fontId="2"/>
  </si>
  <si>
    <t>043</t>
    <phoneticPr fontId="2"/>
  </si>
  <si>
    <t>464</t>
    <phoneticPr fontId="2"/>
  </si>
  <si>
    <t>2033</t>
    <phoneticPr fontId="2"/>
  </si>
  <si>
    <t>285</t>
    <phoneticPr fontId="2"/>
  </si>
  <si>
    <t>0845</t>
    <phoneticPr fontId="2"/>
  </si>
  <si>
    <t>043</t>
    <phoneticPr fontId="2"/>
  </si>
  <si>
    <t>2033</t>
    <phoneticPr fontId="2"/>
  </si>
  <si>
    <t>285</t>
    <phoneticPr fontId="2"/>
  </si>
  <si>
    <t>0845</t>
    <phoneticPr fontId="2"/>
  </si>
  <si>
    <t>043</t>
    <phoneticPr fontId="2"/>
  </si>
  <si>
    <t>464</t>
    <phoneticPr fontId="2"/>
  </si>
  <si>
    <t>2033</t>
    <phoneticPr fontId="2"/>
  </si>
  <si>
    <t>①</t>
    <phoneticPr fontId="2"/>
  </si>
  <si>
    <t>サキ</t>
    <phoneticPr fontId="2"/>
  </si>
  <si>
    <t>西志津小学校</t>
    <rPh sb="0" eb="6">
      <t>ニシシヅショウガッコウ</t>
    </rPh>
    <phoneticPr fontId="2"/>
  </si>
  <si>
    <t>サイトウ</t>
    <phoneticPr fontId="2"/>
  </si>
  <si>
    <t>ヒマリ</t>
    <phoneticPr fontId="2"/>
  </si>
  <si>
    <t>アラカワ</t>
    <phoneticPr fontId="2"/>
  </si>
  <si>
    <t>ユマ</t>
    <phoneticPr fontId="2"/>
  </si>
  <si>
    <t>スズキ</t>
    <phoneticPr fontId="2"/>
  </si>
  <si>
    <t>サコ</t>
    <phoneticPr fontId="2"/>
  </si>
  <si>
    <t>ヒナタ</t>
    <phoneticPr fontId="2"/>
  </si>
  <si>
    <t>フミか</t>
    <phoneticPr fontId="2"/>
  </si>
  <si>
    <t>ハセガワ</t>
    <phoneticPr fontId="2"/>
  </si>
  <si>
    <t>カズサ</t>
    <phoneticPr fontId="2"/>
  </si>
  <si>
    <t>サトウ</t>
    <phoneticPr fontId="2"/>
  </si>
  <si>
    <t>ユウ</t>
    <phoneticPr fontId="2"/>
  </si>
  <si>
    <t>タケモリ</t>
    <phoneticPr fontId="2"/>
  </si>
  <si>
    <t>ミヅキ</t>
    <phoneticPr fontId="2"/>
  </si>
  <si>
    <t>シバタ</t>
    <phoneticPr fontId="2"/>
  </si>
  <si>
    <t>ナナカ</t>
    <phoneticPr fontId="2"/>
  </si>
  <si>
    <t>シノザワ</t>
    <phoneticPr fontId="2"/>
  </si>
  <si>
    <t>カナ</t>
    <phoneticPr fontId="2"/>
  </si>
  <si>
    <t>アサオカ</t>
    <phoneticPr fontId="2"/>
  </si>
  <si>
    <t>タマエ</t>
    <phoneticPr fontId="2"/>
  </si>
  <si>
    <t>モリタ</t>
    <phoneticPr fontId="2"/>
  </si>
  <si>
    <t>アオミ</t>
    <phoneticPr fontId="2"/>
  </si>
  <si>
    <t>齊藤</t>
    <rPh sb="0" eb="2">
      <t>サイトウ</t>
    </rPh>
    <phoneticPr fontId="2"/>
  </si>
  <si>
    <t>ひまり</t>
    <phoneticPr fontId="2"/>
  </si>
  <si>
    <t>公津の杜小学校</t>
    <rPh sb="0" eb="2">
      <t>コウズ</t>
    </rPh>
    <rPh sb="3" eb="4">
      <t>モリ</t>
    </rPh>
    <rPh sb="4" eb="7">
      <t>ショウガッコウ</t>
    </rPh>
    <phoneticPr fontId="2"/>
  </si>
  <si>
    <t>荒川</t>
    <rPh sb="0" eb="2">
      <t>アラカワ</t>
    </rPh>
    <phoneticPr fontId="2"/>
  </si>
  <si>
    <t>結舞</t>
    <rPh sb="0" eb="1">
      <t>ユ</t>
    </rPh>
    <rPh sb="1" eb="2">
      <t>マ</t>
    </rPh>
    <phoneticPr fontId="2"/>
  </si>
  <si>
    <t>こてはし台小学校</t>
    <rPh sb="4" eb="5">
      <t>ダイ</t>
    </rPh>
    <rPh sb="5" eb="8">
      <t>ショウガッコウ</t>
    </rPh>
    <phoneticPr fontId="2"/>
  </si>
  <si>
    <t>鈴木</t>
    <rPh sb="0" eb="2">
      <t>スズキ</t>
    </rPh>
    <phoneticPr fontId="2"/>
  </si>
  <si>
    <t>咲子</t>
    <rPh sb="0" eb="1">
      <t>サ</t>
    </rPh>
    <rPh sb="1" eb="2">
      <t>コ</t>
    </rPh>
    <phoneticPr fontId="2"/>
  </si>
  <si>
    <t>日向</t>
    <rPh sb="0" eb="2">
      <t>ヒナタ</t>
    </rPh>
    <phoneticPr fontId="2"/>
  </si>
  <si>
    <t>芙実香</t>
    <rPh sb="0" eb="1">
      <t>フ</t>
    </rPh>
    <rPh sb="1" eb="2">
      <t>ミ</t>
    </rPh>
    <rPh sb="2" eb="3">
      <t>カ</t>
    </rPh>
    <phoneticPr fontId="2"/>
  </si>
  <si>
    <t>間野台小学校</t>
    <rPh sb="0" eb="2">
      <t>マノ</t>
    </rPh>
    <rPh sb="2" eb="3">
      <t>ダイ</t>
    </rPh>
    <rPh sb="3" eb="6">
      <t>ショウガッコウ</t>
    </rPh>
    <phoneticPr fontId="2"/>
  </si>
  <si>
    <t>長谷川</t>
    <rPh sb="0" eb="3">
      <t>ハセガワ</t>
    </rPh>
    <phoneticPr fontId="2"/>
  </si>
  <si>
    <t>和彩</t>
    <rPh sb="0" eb="1">
      <t>カズ</t>
    </rPh>
    <rPh sb="1" eb="2">
      <t>サイ</t>
    </rPh>
    <phoneticPr fontId="2"/>
  </si>
  <si>
    <t>佐藤</t>
    <rPh sb="0" eb="2">
      <t>サトウ</t>
    </rPh>
    <phoneticPr fontId="2"/>
  </si>
  <si>
    <t>優</t>
    <rPh sb="0" eb="1">
      <t>ユウ</t>
    </rPh>
    <phoneticPr fontId="2"/>
  </si>
  <si>
    <t>竹森</t>
    <rPh sb="0" eb="2">
      <t>タケモリ</t>
    </rPh>
    <phoneticPr fontId="2"/>
  </si>
  <si>
    <t>美月</t>
    <rPh sb="0" eb="2">
      <t>ミヅキ</t>
    </rPh>
    <phoneticPr fontId="2"/>
  </si>
  <si>
    <t>柴田</t>
    <rPh sb="0" eb="2">
      <t>シバタ</t>
    </rPh>
    <phoneticPr fontId="2"/>
  </si>
  <si>
    <t>七華</t>
    <rPh sb="0" eb="1">
      <t>ナナ</t>
    </rPh>
    <rPh sb="1" eb="2">
      <t>カ</t>
    </rPh>
    <phoneticPr fontId="2"/>
  </si>
  <si>
    <t>上志津小学校</t>
    <rPh sb="0" eb="3">
      <t>カミシヅ</t>
    </rPh>
    <rPh sb="3" eb="6">
      <t>ショウガッコウ</t>
    </rPh>
    <phoneticPr fontId="2"/>
  </si>
  <si>
    <t>篠澤</t>
    <rPh sb="0" eb="2">
      <t>シノザワ</t>
    </rPh>
    <phoneticPr fontId="2"/>
  </si>
  <si>
    <t>華菜</t>
    <rPh sb="0" eb="2">
      <t>カナ</t>
    </rPh>
    <phoneticPr fontId="2"/>
  </si>
  <si>
    <t>浅岡</t>
    <rPh sb="0" eb="2">
      <t>アサオカ</t>
    </rPh>
    <phoneticPr fontId="2"/>
  </si>
  <si>
    <t>珠恵</t>
    <rPh sb="0" eb="2">
      <t>タマエ</t>
    </rPh>
    <phoneticPr fontId="2"/>
  </si>
  <si>
    <t>守田</t>
    <rPh sb="0" eb="2">
      <t>モリタ</t>
    </rPh>
    <phoneticPr fontId="2"/>
  </si>
  <si>
    <t>碧海</t>
    <rPh sb="0" eb="1">
      <t>アオ</t>
    </rPh>
    <rPh sb="1" eb="2">
      <t>ウミ</t>
    </rPh>
    <phoneticPr fontId="2"/>
  </si>
  <si>
    <t>勝田台南小学校</t>
    <rPh sb="0" eb="3">
      <t>カツタダイ</t>
    </rPh>
    <rPh sb="3" eb="4">
      <t>ミナミ</t>
    </rPh>
    <rPh sb="4" eb="7">
      <t>ショウガッコウ</t>
    </rPh>
    <phoneticPr fontId="2"/>
  </si>
  <si>
    <t>髙山</t>
    <rPh sb="0" eb="2">
      <t>タカヤマ</t>
    </rPh>
    <phoneticPr fontId="2"/>
  </si>
  <si>
    <t>チーム一丸となって一戦一戦全力で頑張ります。この県大会でさらに成長したいと思います。</t>
    <rPh sb="3" eb="5">
      <t>イチガン</t>
    </rPh>
    <rPh sb="9" eb="13">
      <t>イッセンイッセン</t>
    </rPh>
    <rPh sb="13" eb="15">
      <t>ゼンリョク</t>
    </rPh>
    <rPh sb="16" eb="18">
      <t>ガンバ</t>
    </rPh>
    <rPh sb="24" eb="27">
      <t>ケンタイカイ</t>
    </rPh>
    <rPh sb="31" eb="33">
      <t>セイチョウ</t>
    </rPh>
    <rPh sb="37" eb="38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</si>
</sst>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5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6" t="s">
        <v>159</v>
      </c>
      <c r="K3" s="247"/>
      <c r="L3" s="247"/>
      <c r="M3" s="247"/>
      <c r="N3" s="247"/>
      <c r="O3" s="248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430621880</v>
      </c>
      <c r="D4" s="252"/>
      <c r="E4" s="252"/>
      <c r="F4" s="252"/>
      <c r="G4" s="252"/>
      <c r="H4" s="252"/>
      <c r="I4" s="253"/>
      <c r="J4" s="222" t="s">
        <v>185</v>
      </c>
      <c r="K4" s="223"/>
      <c r="L4" s="223"/>
      <c r="M4" s="223"/>
      <c r="N4" s="223"/>
      <c r="O4" s="22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>
        <v>22011</v>
      </c>
      <c r="K5" s="225"/>
      <c r="L5" s="225"/>
      <c r="M5" s="225"/>
      <c r="N5" s="225"/>
      <c r="O5" s="225"/>
      <c r="P5" s="192" t="s">
        <v>215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216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203</v>
      </c>
      <c r="D7" s="133"/>
      <c r="E7" s="134" t="s">
        <v>205</v>
      </c>
      <c r="F7" s="135"/>
      <c r="G7" s="227">
        <v>505883714</v>
      </c>
      <c r="H7" s="227"/>
      <c r="I7" s="227"/>
      <c r="J7" s="227">
        <v>1453</v>
      </c>
      <c r="K7" s="227"/>
      <c r="L7" s="227"/>
      <c r="M7" s="227"/>
      <c r="N7" s="227"/>
      <c r="O7" s="227"/>
      <c r="P7" s="240" t="s">
        <v>72</v>
      </c>
      <c r="Q7" s="241"/>
      <c r="R7" s="168" t="s">
        <v>217</v>
      </c>
      <c r="S7" s="168"/>
      <c r="T7" s="168"/>
      <c r="U7" s="168"/>
      <c r="V7" s="50" t="s">
        <v>73</v>
      </c>
      <c r="W7" s="158" t="s">
        <v>218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220</v>
      </c>
      <c r="AM7" s="83"/>
      <c r="AN7" s="83"/>
      <c r="AO7" s="83"/>
      <c r="AP7" s="83"/>
      <c r="AQ7" s="83"/>
      <c r="AR7" s="83"/>
      <c r="AS7" s="59" t="s">
        <v>75</v>
      </c>
      <c r="AT7" s="77">
        <v>46</v>
      </c>
    </row>
    <row r="8" spans="1:51" ht="18" customHeight="1">
      <c r="A8" s="96"/>
      <c r="B8" s="166"/>
      <c r="C8" s="136" t="s">
        <v>204</v>
      </c>
      <c r="D8" s="137"/>
      <c r="E8" s="138" t="s">
        <v>206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219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221</v>
      </c>
      <c r="AL8" s="85"/>
      <c r="AM8" s="85"/>
      <c r="AN8" s="85"/>
      <c r="AO8" s="60" t="s">
        <v>76</v>
      </c>
      <c r="AP8" s="85" t="s">
        <v>222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203</v>
      </c>
      <c r="D9" s="133"/>
      <c r="E9" s="134" t="s">
        <v>207</v>
      </c>
      <c r="F9" s="135"/>
      <c r="G9" s="227">
        <v>501556825</v>
      </c>
      <c r="H9" s="227"/>
      <c r="I9" s="227"/>
      <c r="J9" s="227"/>
      <c r="K9" s="227"/>
      <c r="L9" s="227"/>
      <c r="M9" s="227"/>
      <c r="N9" s="227"/>
      <c r="O9" s="227"/>
      <c r="P9" s="240" t="s">
        <v>72</v>
      </c>
      <c r="Q9" s="241"/>
      <c r="R9" s="168" t="s">
        <v>223</v>
      </c>
      <c r="S9" s="168"/>
      <c r="T9" s="168"/>
      <c r="U9" s="168"/>
      <c r="V9" s="50" t="s">
        <v>73</v>
      </c>
      <c r="W9" s="158" t="s">
        <v>218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225</v>
      </c>
      <c r="AM9" s="83"/>
      <c r="AN9" s="83"/>
      <c r="AO9" s="83"/>
      <c r="AP9" s="83"/>
      <c r="AQ9" s="83"/>
      <c r="AR9" s="83"/>
      <c r="AS9" s="59" t="s">
        <v>194</v>
      </c>
      <c r="AT9" s="78">
        <v>25</v>
      </c>
    </row>
    <row r="10" spans="1:51" ht="18" customHeight="1">
      <c r="A10" s="96"/>
      <c r="B10" s="166"/>
      <c r="C10" s="136" t="s">
        <v>204</v>
      </c>
      <c r="D10" s="137"/>
      <c r="E10" s="138" t="s">
        <v>208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224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226</v>
      </c>
      <c r="AL10" s="85"/>
      <c r="AM10" s="85"/>
      <c r="AN10" s="85"/>
      <c r="AO10" s="60" t="s">
        <v>195</v>
      </c>
      <c r="AP10" s="85" t="s">
        <v>227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203</v>
      </c>
      <c r="D11" s="133"/>
      <c r="E11" s="134" t="s">
        <v>209</v>
      </c>
      <c r="F11" s="135"/>
      <c r="G11" s="227">
        <v>505884185</v>
      </c>
      <c r="H11" s="227"/>
      <c r="I11" s="227"/>
      <c r="J11" s="227">
        <v>18418</v>
      </c>
      <c r="K11" s="227"/>
      <c r="L11" s="227"/>
      <c r="M11" s="227"/>
      <c r="N11" s="227"/>
      <c r="O11" s="227"/>
      <c r="P11" s="240" t="s">
        <v>72</v>
      </c>
      <c r="Q11" s="241"/>
      <c r="R11" s="168" t="s">
        <v>228</v>
      </c>
      <c r="S11" s="168"/>
      <c r="T11" s="168"/>
      <c r="U11" s="168"/>
      <c r="V11" s="50" t="s">
        <v>73</v>
      </c>
      <c r="W11" s="158" t="s">
        <v>229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230</v>
      </c>
      <c r="AM11" s="83"/>
      <c r="AN11" s="83"/>
      <c r="AO11" s="83"/>
      <c r="AP11" s="83"/>
      <c r="AQ11" s="83"/>
      <c r="AR11" s="83"/>
      <c r="AS11" s="59" t="s">
        <v>194</v>
      </c>
      <c r="AT11" s="78">
        <v>50</v>
      </c>
    </row>
    <row r="12" spans="1:51" ht="18" customHeight="1">
      <c r="A12" s="96"/>
      <c r="B12" s="166"/>
      <c r="C12" s="136" t="s">
        <v>204</v>
      </c>
      <c r="D12" s="137"/>
      <c r="E12" s="138" t="s">
        <v>210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224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221</v>
      </c>
      <c r="AL12" s="85"/>
      <c r="AM12" s="85"/>
      <c r="AN12" s="85"/>
      <c r="AO12" s="60" t="s">
        <v>195</v>
      </c>
      <c r="AP12" s="85" t="s">
        <v>231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211</v>
      </c>
      <c r="D13" s="133"/>
      <c r="E13" s="134" t="s">
        <v>212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289</v>
      </c>
      <c r="D14" s="137"/>
      <c r="E14" s="138" t="s">
        <v>213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214</v>
      </c>
      <c r="D15" s="133"/>
      <c r="E15" s="134" t="s">
        <v>205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240" t="s">
        <v>72</v>
      </c>
      <c r="Q15" s="241"/>
      <c r="R15" s="168" t="s">
        <v>232</v>
      </c>
      <c r="S15" s="168"/>
      <c r="T15" s="168"/>
      <c r="U15" s="168"/>
      <c r="V15" s="49" t="s">
        <v>73</v>
      </c>
      <c r="W15" s="158" t="s">
        <v>233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234</v>
      </c>
      <c r="AM15" s="83"/>
      <c r="AN15" s="83"/>
      <c r="AO15" s="83"/>
      <c r="AP15" s="83"/>
      <c r="AQ15" s="83"/>
      <c r="AR15" s="83"/>
      <c r="AS15" s="59" t="s">
        <v>194</v>
      </c>
      <c r="AT15" s="78">
        <v>46</v>
      </c>
    </row>
    <row r="16" spans="1:51" ht="18" customHeight="1">
      <c r="A16" s="96"/>
      <c r="B16" s="166"/>
      <c r="C16" s="136" t="s">
        <v>204</v>
      </c>
      <c r="D16" s="137"/>
      <c r="E16" s="138" t="s">
        <v>206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224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235</v>
      </c>
      <c r="AL16" s="85"/>
      <c r="AM16" s="85"/>
      <c r="AN16" s="85"/>
      <c r="AO16" s="60" t="s">
        <v>195</v>
      </c>
      <c r="AP16" s="85" t="s">
        <v>236</v>
      </c>
      <c r="AQ16" s="85"/>
      <c r="AR16" s="85"/>
      <c r="AS16" s="86"/>
      <c r="AT16" s="78"/>
    </row>
    <row r="17" spans="1:46">
      <c r="A17" s="96" t="s">
        <v>6</v>
      </c>
      <c r="B17" s="166"/>
      <c r="C17" s="216" t="str">
        <f>IF(P16="","",P16)</f>
        <v>佐倉市西志津2-7-1-101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6" t="str">
        <f>IF(AL15="","",AL15&amp;"-"&amp;AK16&amp;"-"&amp;AP16)</f>
        <v>043-464-2033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2">
        <v>90</v>
      </c>
      <c r="D21" s="232"/>
      <c r="E21" s="232">
        <v>1404</v>
      </c>
      <c r="F21" s="232"/>
      <c r="G21" s="232">
        <v>4063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3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17" t="s">
        <v>173</v>
      </c>
      <c r="D23" s="218"/>
      <c r="E23" s="219" t="s">
        <v>174</v>
      </c>
      <c r="F23" s="220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1" t="s">
        <v>237</v>
      </c>
      <c r="C25" s="132" t="s">
        <v>211</v>
      </c>
      <c r="D25" s="133"/>
      <c r="E25" s="134" t="s">
        <v>238</v>
      </c>
      <c r="F25" s="135"/>
      <c r="G25" s="119">
        <v>6</v>
      </c>
      <c r="H25" s="120"/>
      <c r="I25" s="123" t="s">
        <v>239</v>
      </c>
      <c r="J25" s="124"/>
      <c r="K25" s="124"/>
      <c r="L25" s="120"/>
      <c r="M25" s="119">
        <v>511489595</v>
      </c>
      <c r="N25" s="124"/>
      <c r="O25" s="120"/>
      <c r="P25" s="119">
        <v>137</v>
      </c>
      <c r="Q25" s="124"/>
      <c r="R25" s="124"/>
      <c r="S25" s="124"/>
      <c r="T25" s="126"/>
      <c r="U25" s="1"/>
      <c r="V25" s="1"/>
      <c r="W25" s="1"/>
      <c r="X25" s="1"/>
      <c r="Y25" s="234">
        <v>12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289</v>
      </c>
      <c r="D26" s="137"/>
      <c r="E26" s="138" t="s">
        <v>208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240</v>
      </c>
      <c r="D27" s="133"/>
      <c r="E27" s="134" t="s">
        <v>241</v>
      </c>
      <c r="F27" s="135"/>
      <c r="G27" s="119">
        <v>6</v>
      </c>
      <c r="H27" s="120"/>
      <c r="I27" s="123" t="s">
        <v>264</v>
      </c>
      <c r="J27" s="124"/>
      <c r="K27" s="124"/>
      <c r="L27" s="120"/>
      <c r="M27" s="119">
        <v>510998276</v>
      </c>
      <c r="N27" s="124"/>
      <c r="O27" s="120"/>
      <c r="P27" s="119">
        <v>157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262</v>
      </c>
      <c r="D28" s="137"/>
      <c r="E28" s="138" t="s">
        <v>263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242</v>
      </c>
      <c r="D29" s="133"/>
      <c r="E29" s="134" t="s">
        <v>243</v>
      </c>
      <c r="F29" s="135"/>
      <c r="G29" s="119">
        <v>6</v>
      </c>
      <c r="H29" s="120"/>
      <c r="I29" s="123" t="s">
        <v>267</v>
      </c>
      <c r="J29" s="124"/>
      <c r="K29" s="124"/>
      <c r="L29" s="120"/>
      <c r="M29" s="119">
        <v>514640146</v>
      </c>
      <c r="N29" s="124"/>
      <c r="O29" s="120"/>
      <c r="P29" s="119">
        <v>157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265</v>
      </c>
      <c r="D30" s="137"/>
      <c r="E30" s="138" t="s">
        <v>266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244</v>
      </c>
      <c r="D31" s="133"/>
      <c r="E31" s="134" t="s">
        <v>245</v>
      </c>
      <c r="F31" s="135"/>
      <c r="G31" s="119">
        <v>5</v>
      </c>
      <c r="H31" s="120"/>
      <c r="I31" s="123" t="s">
        <v>239</v>
      </c>
      <c r="J31" s="124"/>
      <c r="K31" s="124"/>
      <c r="L31" s="120"/>
      <c r="M31" s="119">
        <v>514863516</v>
      </c>
      <c r="N31" s="124"/>
      <c r="O31" s="120"/>
      <c r="P31" s="119">
        <v>156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268</v>
      </c>
      <c r="D32" s="137"/>
      <c r="E32" s="138" t="s">
        <v>269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246</v>
      </c>
      <c r="D33" s="133"/>
      <c r="E33" s="134" t="s">
        <v>247</v>
      </c>
      <c r="F33" s="135"/>
      <c r="G33" s="119">
        <v>5</v>
      </c>
      <c r="H33" s="120"/>
      <c r="I33" s="123" t="s">
        <v>272</v>
      </c>
      <c r="J33" s="124"/>
      <c r="K33" s="124"/>
      <c r="L33" s="120"/>
      <c r="M33" s="119">
        <v>512429960</v>
      </c>
      <c r="N33" s="124"/>
      <c r="O33" s="120"/>
      <c r="P33" s="119">
        <v>147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270</v>
      </c>
      <c r="D34" s="137"/>
      <c r="E34" s="138" t="s">
        <v>271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248</v>
      </c>
      <c r="D35" s="133"/>
      <c r="E35" s="134" t="s">
        <v>249</v>
      </c>
      <c r="F35" s="135"/>
      <c r="G35" s="119">
        <v>5</v>
      </c>
      <c r="H35" s="120"/>
      <c r="I35" s="123" t="s">
        <v>239</v>
      </c>
      <c r="J35" s="124"/>
      <c r="K35" s="124"/>
      <c r="L35" s="120"/>
      <c r="M35" s="119">
        <v>513497975</v>
      </c>
      <c r="N35" s="124"/>
      <c r="O35" s="120"/>
      <c r="P35" s="119">
        <v>145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273</v>
      </c>
      <c r="D36" s="137"/>
      <c r="E36" s="138" t="s">
        <v>274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250</v>
      </c>
      <c r="D37" s="133"/>
      <c r="E37" s="134" t="s">
        <v>251</v>
      </c>
      <c r="F37" s="135"/>
      <c r="G37" s="119">
        <v>5</v>
      </c>
      <c r="H37" s="120"/>
      <c r="I37" s="123" t="s">
        <v>272</v>
      </c>
      <c r="J37" s="124"/>
      <c r="K37" s="124"/>
      <c r="L37" s="120"/>
      <c r="M37" s="119">
        <v>514863546</v>
      </c>
      <c r="N37" s="124"/>
      <c r="O37" s="120"/>
      <c r="P37" s="119">
        <v>157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275</v>
      </c>
      <c r="D38" s="137"/>
      <c r="E38" s="138" t="s">
        <v>276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252</v>
      </c>
      <c r="D39" s="133"/>
      <c r="E39" s="134" t="s">
        <v>253</v>
      </c>
      <c r="F39" s="135"/>
      <c r="G39" s="119">
        <v>6</v>
      </c>
      <c r="H39" s="120"/>
      <c r="I39" s="123" t="s">
        <v>272</v>
      </c>
      <c r="J39" s="124"/>
      <c r="K39" s="124"/>
      <c r="L39" s="120"/>
      <c r="M39" s="119">
        <v>514863556</v>
      </c>
      <c r="N39" s="124"/>
      <c r="O39" s="120"/>
      <c r="P39" s="119">
        <v>147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277</v>
      </c>
      <c r="D40" s="137"/>
      <c r="E40" s="138" t="s">
        <v>278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254</v>
      </c>
      <c r="D41" s="133"/>
      <c r="E41" s="134" t="s">
        <v>255</v>
      </c>
      <c r="F41" s="135"/>
      <c r="G41" s="119">
        <v>6</v>
      </c>
      <c r="H41" s="120"/>
      <c r="I41" s="123" t="s">
        <v>281</v>
      </c>
      <c r="J41" s="124"/>
      <c r="K41" s="124"/>
      <c r="L41" s="120"/>
      <c r="M41" s="119">
        <v>514640158</v>
      </c>
      <c r="N41" s="124"/>
      <c r="O41" s="120"/>
      <c r="P41" s="119">
        <v>139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279</v>
      </c>
      <c r="D42" s="137"/>
      <c r="E42" s="138" t="s">
        <v>280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256</v>
      </c>
      <c r="D43" s="133"/>
      <c r="E43" s="134" t="s">
        <v>257</v>
      </c>
      <c r="F43" s="135"/>
      <c r="G43" s="119">
        <v>6</v>
      </c>
      <c r="H43" s="120"/>
      <c r="I43" s="123" t="s">
        <v>239</v>
      </c>
      <c r="J43" s="124"/>
      <c r="K43" s="124"/>
      <c r="L43" s="120"/>
      <c r="M43" s="119">
        <v>513498004</v>
      </c>
      <c r="N43" s="124"/>
      <c r="O43" s="120"/>
      <c r="P43" s="119">
        <v>146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282</v>
      </c>
      <c r="D44" s="137"/>
      <c r="E44" s="138" t="s">
        <v>283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258</v>
      </c>
      <c r="D45" s="133"/>
      <c r="E45" s="134" t="s">
        <v>259</v>
      </c>
      <c r="F45" s="135"/>
      <c r="G45" s="119">
        <v>6</v>
      </c>
      <c r="H45" s="120"/>
      <c r="I45" s="123" t="s">
        <v>267</v>
      </c>
      <c r="J45" s="124"/>
      <c r="K45" s="124"/>
      <c r="L45" s="120"/>
      <c r="M45" s="119">
        <v>514863537</v>
      </c>
      <c r="N45" s="124"/>
      <c r="O45" s="120"/>
      <c r="P45" s="119">
        <v>146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284</v>
      </c>
      <c r="D46" s="137"/>
      <c r="E46" s="138" t="s">
        <v>285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260</v>
      </c>
      <c r="D47" s="133"/>
      <c r="E47" s="134" t="s">
        <v>261</v>
      </c>
      <c r="F47" s="135"/>
      <c r="G47" s="119">
        <v>5</v>
      </c>
      <c r="H47" s="120"/>
      <c r="I47" s="123" t="s">
        <v>288</v>
      </c>
      <c r="J47" s="124"/>
      <c r="K47" s="124"/>
      <c r="L47" s="120"/>
      <c r="M47" s="119">
        <v>514638437</v>
      </c>
      <c r="N47" s="124"/>
      <c r="O47" s="120"/>
      <c r="P47" s="119">
        <v>145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211"/>
      <c r="C48" s="212" t="s">
        <v>286</v>
      </c>
      <c r="D48" s="213"/>
      <c r="E48" s="214" t="s">
        <v>287</v>
      </c>
      <c r="F48" s="215"/>
      <c r="G48" s="196"/>
      <c r="H48" s="209"/>
      <c r="I48" s="196"/>
      <c r="J48" s="197"/>
      <c r="K48" s="197"/>
      <c r="L48" s="209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2" t="s">
        <v>290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42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Jフレンズ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430621880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林　際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505883714</v>
      </c>
      <c r="H7" s="271"/>
      <c r="I7" s="271"/>
      <c r="J7" s="271">
        <f>IF(入力!J7="","",入力!J7)</f>
        <v>1453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林　沙紀</v>
      </c>
      <c r="D9" s="265"/>
      <c r="E9" s="265"/>
      <c r="F9" s="265"/>
      <c r="G9" s="271">
        <f>IF(入力!G9="","",入力!G9)</f>
        <v>501556825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林　一美</v>
      </c>
      <c r="D11" s="265"/>
      <c r="E11" s="265"/>
      <c r="F11" s="265"/>
      <c r="G11" s="271">
        <f>IF(入力!G11="","",入力!G11)</f>
        <v>505884185</v>
      </c>
      <c r="H11" s="271"/>
      <c r="I11" s="271"/>
      <c r="J11" s="271">
        <f>IF(入力!J11="","",入力!J11)</f>
        <v>18418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髙山　貴子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林　際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3" t="s">
        <v>6</v>
      </c>
      <c r="B17" s="263"/>
      <c r="C17" s="274" t="str">
        <f>IF(入力!C17="","",入力!C17&amp;"　"&amp;入力!E17)</f>
        <v>佐倉市西志津2-7-1-101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043-464-2033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90－1404－4063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髙山　沙紀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西志津小学校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511489595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齊藤　ひまり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公津の杜小学校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510998276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荒川　結舞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こてはし台小学校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514640146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鈴木　咲子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西志津小学校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514863516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日向　芙実香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間野台小学校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512429960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長谷川　和彩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西志津小学校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513497975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佐藤　優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間野台小学校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514863546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竹森　美月</v>
      </c>
      <c r="D39" s="265"/>
      <c r="E39" s="265"/>
      <c r="F39" s="265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間野台小学校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514863556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柴田　七華</v>
      </c>
      <c r="D41" s="265"/>
      <c r="E41" s="265"/>
      <c r="F41" s="265"/>
      <c r="G41" s="263">
        <f>IF(入力!G41="","",入力!G41)</f>
        <v>6</v>
      </c>
      <c r="H41" s="263" t="str">
        <f>IF(入力!H41="","",入力!H41)</f>
        <v/>
      </c>
      <c r="I41" s="263" t="str">
        <f>IF(入力!I41="","",入力!I41)</f>
        <v>上志津小学校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514640158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篠澤　華菜</v>
      </c>
      <c r="D43" s="265"/>
      <c r="E43" s="265"/>
      <c r="F43" s="265"/>
      <c r="G43" s="263">
        <f>IF(入力!G43="","",入力!G43)</f>
        <v>6</v>
      </c>
      <c r="H43" s="263" t="str">
        <f>IF(入力!H43="","",入力!H43)</f>
        <v/>
      </c>
      <c r="I43" s="263" t="str">
        <f>IF(入力!I43="","",入力!I43)</f>
        <v>西志津小学校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513498004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浅岡　珠恵</v>
      </c>
      <c r="D45" s="265"/>
      <c r="E45" s="265"/>
      <c r="F45" s="265"/>
      <c r="G45" s="263">
        <f>IF(入力!G45="","",入力!G45)</f>
        <v>6</v>
      </c>
      <c r="H45" s="263" t="str">
        <f>IF(入力!H45="","",入力!H45)</f>
        <v/>
      </c>
      <c r="I45" s="263" t="str">
        <f>IF(入力!I45="","",入力!I45)</f>
        <v>こてはし台小学校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514863537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守田　碧海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勝田台南小学校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514638437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3"/>
      <c r="I14" s="334"/>
      <c r="J14" s="33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>ジェイフレンズ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80" t="s">
        <v>38</v>
      </c>
      <c r="AK16" s="381"/>
      <c r="AL16" s="381"/>
      <c r="AM16" s="382"/>
      <c r="AN16" s="405" t="str">
        <f>IF(入力!P3="","",入力!P3)</f>
        <v>佐倉市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京成本線</v>
      </c>
      <c r="BA16" s="394"/>
      <c r="BB16" s="394"/>
      <c r="BC16" s="394"/>
      <c r="BD16" s="394"/>
      <c r="BE16" s="394"/>
      <c r="BF16" s="432" t="s">
        <v>40</v>
      </c>
    </row>
    <row r="17" spans="3:58" ht="4.5" customHeight="1">
      <c r="C17" s="431"/>
      <c r="D17" s="320"/>
      <c r="E17" s="320"/>
      <c r="F17" s="320"/>
      <c r="G17" s="392"/>
      <c r="H17" s="403" t="str">
        <f>IF(入力!C3="","",入力!C3)</f>
        <v>Jフレンズ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(女子)</v>
      </c>
      <c r="V17" s="399"/>
      <c r="W17" s="399"/>
      <c r="X17" s="400"/>
      <c r="Y17" s="356">
        <f>IF(入力!C4="","",入力!C4)</f>
        <v>430621880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20"/>
      <c r="AX17" s="320"/>
      <c r="AY17" s="392"/>
      <c r="AZ17" s="395"/>
      <c r="BA17" s="396"/>
      <c r="BB17" s="396"/>
      <c r="BC17" s="396"/>
      <c r="BD17" s="396"/>
      <c r="BE17" s="396"/>
      <c r="BF17" s="433"/>
    </row>
    <row r="18" spans="3:58" ht="16.5" customHeight="1">
      <c r="C18" s="371"/>
      <c r="D18" s="321"/>
      <c r="E18" s="321"/>
      <c r="F18" s="321"/>
      <c r="G18" s="372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401"/>
      <c r="V18" s="401"/>
      <c r="W18" s="401"/>
      <c r="X18" s="402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86"/>
      <c r="AK18" s="336"/>
      <c r="AL18" s="336"/>
      <c r="AM18" s="387"/>
      <c r="AN18" s="409"/>
      <c r="AO18" s="410"/>
      <c r="AP18" s="410"/>
      <c r="AQ18" s="410"/>
      <c r="AR18" s="410"/>
      <c r="AS18" s="410"/>
      <c r="AT18" s="336"/>
      <c r="AU18" s="387"/>
      <c r="AV18" s="349"/>
      <c r="AW18" s="321"/>
      <c r="AX18" s="321"/>
      <c r="AY18" s="372"/>
      <c r="AZ18" s="397" t="str">
        <f>IF(入力!AE5="","",入力!AE5)</f>
        <v>勝田台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64" t="s">
        <v>42</v>
      </c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 t="s">
        <v>69</v>
      </c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 t="s">
        <v>70</v>
      </c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79"/>
    </row>
    <row r="20" spans="3:58" ht="15" customHeight="1">
      <c r="C20" s="363" t="s">
        <v>43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2">
        <f>IF(入力!J7="","",入力!J7)</f>
        <v>1453</v>
      </c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 t="str">
        <f>IF(入力!J9="","",入力!J9)</f>
        <v/>
      </c>
      <c r="AE20" s="362"/>
      <c r="AF20" s="362"/>
      <c r="AG20" s="362"/>
      <c r="AH20" s="362"/>
      <c r="AI20" s="362"/>
      <c r="AJ20" s="362"/>
      <c r="AK20" s="362"/>
      <c r="AL20" s="362"/>
      <c r="AM20" s="362"/>
      <c r="AN20" s="362"/>
      <c r="AO20" s="362"/>
      <c r="AP20" s="362"/>
      <c r="AQ20" s="362"/>
      <c r="AR20" s="362"/>
      <c r="AS20" s="362">
        <f>IF(入力!J11="","",入力!J11)</f>
        <v>18418</v>
      </c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76"/>
    </row>
    <row r="21" spans="3:58" ht="15" customHeight="1">
      <c r="C21" s="363" t="s">
        <v>44</v>
      </c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2" t="str">
        <f>IF(入力!M7="","",入力!M7)</f>
        <v/>
      </c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B21" s="362"/>
      <c r="AC21" s="362"/>
      <c r="AD21" s="362" t="str">
        <f>IF(入力!M9="","",入力!M9)</f>
        <v/>
      </c>
      <c r="AE21" s="362"/>
      <c r="AF21" s="362"/>
      <c r="AG21" s="362"/>
      <c r="AH21" s="362"/>
      <c r="AI21" s="362"/>
      <c r="AJ21" s="362"/>
      <c r="AK21" s="362"/>
      <c r="AL21" s="362"/>
      <c r="AM21" s="362"/>
      <c r="AN21" s="362"/>
      <c r="AO21" s="362"/>
      <c r="AP21" s="362"/>
      <c r="AQ21" s="362"/>
      <c r="AR21" s="362"/>
      <c r="AS21" s="362" t="str">
        <f>IF(入力!M11="","",入力!M11)</f>
        <v/>
      </c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76"/>
    </row>
    <row r="22" spans="3:58" ht="12" customHeight="1">
      <c r="C22" s="368" t="s">
        <v>71</v>
      </c>
      <c r="D22" s="369"/>
      <c r="E22" s="369"/>
      <c r="F22" s="369"/>
      <c r="G22" s="370"/>
      <c r="H22" s="365" t="str">
        <f>IF(入力!C7="","",入力!C7&amp;"　"&amp;入力!E7)</f>
        <v>ハヤシ　イタル</v>
      </c>
      <c r="I22" s="325"/>
      <c r="J22" s="325"/>
      <c r="K22" s="325"/>
      <c r="L22" s="325"/>
      <c r="M22" s="325"/>
      <c r="N22" s="325"/>
      <c r="O22" s="325"/>
      <c r="P22" s="325"/>
      <c r="Q22" s="338"/>
      <c r="R22" s="326" t="s">
        <v>45</v>
      </c>
      <c r="S22" s="325"/>
      <c r="T22" s="339">
        <f>IF(入力!AT7="","",入力!AT7)</f>
        <v>46</v>
      </c>
      <c r="U22" s="340"/>
      <c r="V22" s="341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285</v>
      </c>
      <c r="AC22" s="325"/>
      <c r="AD22" s="325"/>
      <c r="AE22" s="325"/>
      <c r="AF22" s="16" t="s">
        <v>73</v>
      </c>
      <c r="AG22" s="325" t="str">
        <f>IF(入力!W7="","",入力!W7)</f>
        <v>0845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8"/>
      <c r="AU22" s="326" t="s">
        <v>47</v>
      </c>
      <c r="AV22" s="325"/>
      <c r="AW22" s="325"/>
      <c r="AX22" s="17" t="s">
        <v>74</v>
      </c>
      <c r="AY22" s="325" t="str">
        <f>IF(入力!AL7="","",入力!AL7)</f>
        <v>043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71" t="s">
        <v>48</v>
      </c>
      <c r="D23" s="321"/>
      <c r="E23" s="321"/>
      <c r="F23" s="321"/>
      <c r="G23" s="372"/>
      <c r="H23" s="333" t="str">
        <f>IF(入力!C8="","",入力!C8&amp;"　"&amp;入力!E8)</f>
        <v>林　際</v>
      </c>
      <c r="I23" s="334"/>
      <c r="J23" s="334"/>
      <c r="K23" s="334"/>
      <c r="L23" s="334"/>
      <c r="M23" s="334"/>
      <c r="N23" s="334"/>
      <c r="O23" s="334"/>
      <c r="P23" s="334"/>
      <c r="Q23" s="335"/>
      <c r="R23" s="321"/>
      <c r="S23" s="321"/>
      <c r="T23" s="373"/>
      <c r="U23" s="374"/>
      <c r="V23" s="375"/>
      <c r="W23" s="336"/>
      <c r="X23" s="336"/>
      <c r="Y23" s="336"/>
      <c r="Z23" s="346" t="str">
        <f>IF(入力!P8="","",入力!P8)</f>
        <v>佐倉市西志津2-7-1-101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1"/>
      <c r="AV23" s="321"/>
      <c r="AW23" s="321"/>
      <c r="AX23" s="349" t="str">
        <f>IF(入力!AK8="","",入力!AK8)</f>
        <v>464</v>
      </c>
      <c r="AY23" s="321"/>
      <c r="AZ23" s="321"/>
      <c r="BA23" s="321"/>
      <c r="BB23" s="19" t="s">
        <v>76</v>
      </c>
      <c r="BC23" s="321" t="str">
        <f>IF(入力!AP8="","",入力!AP8)</f>
        <v>2033</v>
      </c>
      <c r="BD23" s="321"/>
      <c r="BE23" s="321"/>
      <c r="BF23" s="345"/>
    </row>
    <row r="24" spans="3:58" ht="12" customHeight="1">
      <c r="C24" s="368" t="s">
        <v>77</v>
      </c>
      <c r="D24" s="369"/>
      <c r="E24" s="369"/>
      <c r="F24" s="369"/>
      <c r="G24" s="370"/>
      <c r="H24" s="365" t="str">
        <f>IF(入力!C9="","",入力!C9&amp;"　"&amp;入力!E9)</f>
        <v>ハヤシ　サキ</v>
      </c>
      <c r="I24" s="325"/>
      <c r="J24" s="325"/>
      <c r="K24" s="325"/>
      <c r="L24" s="325"/>
      <c r="M24" s="325"/>
      <c r="N24" s="325"/>
      <c r="O24" s="325"/>
      <c r="P24" s="325"/>
      <c r="Q24" s="338"/>
      <c r="R24" s="326" t="s">
        <v>45</v>
      </c>
      <c r="S24" s="325"/>
      <c r="T24" s="339">
        <f>IF(入力!AT9="","",入力!AT9)</f>
        <v>25</v>
      </c>
      <c r="U24" s="340"/>
      <c r="V24" s="341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285</v>
      </c>
      <c r="AC24" s="325"/>
      <c r="AD24" s="325"/>
      <c r="AE24" s="325"/>
      <c r="AF24" s="16" t="s">
        <v>73</v>
      </c>
      <c r="AG24" s="325" t="str">
        <f>IF(入力!W9="","",入力!W9)</f>
        <v>0845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8"/>
      <c r="AU24" s="326" t="s">
        <v>47</v>
      </c>
      <c r="AV24" s="325"/>
      <c r="AW24" s="325"/>
      <c r="AX24" s="17" t="s">
        <v>74</v>
      </c>
      <c r="AY24" s="325" t="str">
        <f>IF(入力!AL9="","",入力!AL9)</f>
        <v>043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71" t="s">
        <v>78</v>
      </c>
      <c r="D25" s="321"/>
      <c r="E25" s="321"/>
      <c r="F25" s="321"/>
      <c r="G25" s="372"/>
      <c r="H25" s="333" t="str">
        <f>IF(入力!C10="","",入力!C10&amp;"　"&amp;入力!E10)</f>
        <v>林　沙紀</v>
      </c>
      <c r="I25" s="334"/>
      <c r="J25" s="334"/>
      <c r="K25" s="334"/>
      <c r="L25" s="334"/>
      <c r="M25" s="334"/>
      <c r="N25" s="334"/>
      <c r="O25" s="334"/>
      <c r="P25" s="334"/>
      <c r="Q25" s="335"/>
      <c r="R25" s="321"/>
      <c r="S25" s="321"/>
      <c r="T25" s="373"/>
      <c r="U25" s="374"/>
      <c r="V25" s="375"/>
      <c r="W25" s="336"/>
      <c r="X25" s="336"/>
      <c r="Y25" s="336"/>
      <c r="Z25" s="346" t="str">
        <f>IF(入力!P10="","",入力!P10)</f>
        <v>佐倉市西志津2-7-1-101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1"/>
      <c r="AV25" s="321"/>
      <c r="AW25" s="321"/>
      <c r="AX25" s="349" t="str">
        <f>IF(入力!AK10="","",入力!AK10)</f>
        <v>464</v>
      </c>
      <c r="AY25" s="321"/>
      <c r="AZ25" s="321"/>
      <c r="BA25" s="321"/>
      <c r="BB25" s="19" t="s">
        <v>76</v>
      </c>
      <c r="BC25" s="321" t="str">
        <f>IF(入力!AP10="","",入力!AP10)</f>
        <v>2033</v>
      </c>
      <c r="BD25" s="321"/>
      <c r="BE25" s="321"/>
      <c r="BF25" s="345"/>
    </row>
    <row r="26" spans="3:58" ht="12" customHeight="1">
      <c r="C26" s="368" t="s">
        <v>71</v>
      </c>
      <c r="D26" s="369"/>
      <c r="E26" s="369"/>
      <c r="F26" s="369"/>
      <c r="G26" s="370"/>
      <c r="H26" s="365" t="str">
        <f>IF(入力!C11="","",入力!C11&amp;"　"&amp;入力!E11)</f>
        <v>ハヤシ　カズミ</v>
      </c>
      <c r="I26" s="325"/>
      <c r="J26" s="325"/>
      <c r="K26" s="325"/>
      <c r="L26" s="325"/>
      <c r="M26" s="325"/>
      <c r="N26" s="325"/>
      <c r="O26" s="325"/>
      <c r="P26" s="325"/>
      <c r="Q26" s="338"/>
      <c r="R26" s="326" t="s">
        <v>45</v>
      </c>
      <c r="S26" s="325"/>
      <c r="T26" s="339">
        <f>IF(入力!AT11="","",入力!AT11)</f>
        <v>50</v>
      </c>
      <c r="U26" s="340"/>
      <c r="V26" s="341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285</v>
      </c>
      <c r="AC26" s="325"/>
      <c r="AD26" s="325"/>
      <c r="AE26" s="325"/>
      <c r="AF26" s="16" t="s">
        <v>73</v>
      </c>
      <c r="AG26" s="325" t="str">
        <f>IF(入力!W11="","",入力!W11)</f>
        <v>0845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8"/>
      <c r="AU26" s="326" t="s">
        <v>47</v>
      </c>
      <c r="AV26" s="325"/>
      <c r="AW26" s="325"/>
      <c r="AX26" s="17" t="s">
        <v>74</v>
      </c>
      <c r="AY26" s="325" t="str">
        <f>IF(入力!AL11="","",入力!AL11)</f>
        <v>043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71" t="s">
        <v>79</v>
      </c>
      <c r="D27" s="321"/>
      <c r="E27" s="321"/>
      <c r="F27" s="321"/>
      <c r="G27" s="372"/>
      <c r="H27" s="333" t="str">
        <f>IF(入力!C12="","",入力!C12&amp;"　"&amp;入力!E12)</f>
        <v>林　一美</v>
      </c>
      <c r="I27" s="334"/>
      <c r="J27" s="334"/>
      <c r="K27" s="334"/>
      <c r="L27" s="334"/>
      <c r="M27" s="334"/>
      <c r="N27" s="334"/>
      <c r="O27" s="334"/>
      <c r="P27" s="334"/>
      <c r="Q27" s="335"/>
      <c r="R27" s="321"/>
      <c r="S27" s="321"/>
      <c r="T27" s="373"/>
      <c r="U27" s="374"/>
      <c r="V27" s="375"/>
      <c r="W27" s="336"/>
      <c r="X27" s="336"/>
      <c r="Y27" s="336"/>
      <c r="Z27" s="346" t="str">
        <f>IF(入力!P12="","",入力!P12)</f>
        <v>佐倉市西志津2-7-1-101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1"/>
      <c r="AV27" s="321"/>
      <c r="AW27" s="321"/>
      <c r="AX27" s="349" t="str">
        <f>IF(入力!AK12="","",入力!AK12)</f>
        <v>464</v>
      </c>
      <c r="AY27" s="321"/>
      <c r="AZ27" s="321"/>
      <c r="BA27" s="321"/>
      <c r="BB27" s="19" t="s">
        <v>76</v>
      </c>
      <c r="BC27" s="321" t="str">
        <f>IF(入力!AP12="","",入力!AP12)</f>
        <v>2033</v>
      </c>
      <c r="BD27" s="321"/>
      <c r="BE27" s="321"/>
      <c r="BF27" s="345"/>
    </row>
    <row r="28" spans="3:58" ht="12" customHeight="1">
      <c r="C28" s="368" t="s">
        <v>71</v>
      </c>
      <c r="D28" s="369"/>
      <c r="E28" s="369"/>
      <c r="F28" s="369"/>
      <c r="G28" s="370"/>
      <c r="H28" s="365" t="str">
        <f>IF(入力!C15="","",入力!C15&amp;"　"&amp;入力!E15)</f>
        <v>ハヤシ　イタル</v>
      </c>
      <c r="I28" s="325"/>
      <c r="J28" s="325"/>
      <c r="K28" s="325"/>
      <c r="L28" s="325"/>
      <c r="M28" s="325"/>
      <c r="N28" s="325"/>
      <c r="O28" s="325"/>
      <c r="P28" s="325"/>
      <c r="Q28" s="338"/>
      <c r="R28" s="326" t="s">
        <v>45</v>
      </c>
      <c r="S28" s="325"/>
      <c r="T28" s="339">
        <f>IF(入力!AT15="","",入力!AT15)</f>
        <v>46</v>
      </c>
      <c r="U28" s="340"/>
      <c r="V28" s="341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285</v>
      </c>
      <c r="AC28" s="325"/>
      <c r="AD28" s="325"/>
      <c r="AE28" s="325"/>
      <c r="AF28" s="16" t="s">
        <v>73</v>
      </c>
      <c r="AG28" s="325" t="str">
        <f>IF(入力!W15="","",入力!W15)</f>
        <v>0845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8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043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66" t="s">
        <v>49</v>
      </c>
      <c r="D29" s="327"/>
      <c r="E29" s="327"/>
      <c r="F29" s="327"/>
      <c r="G29" s="367"/>
      <c r="H29" s="350" t="str">
        <f>IF(入力!C16="","",入力!C16&amp;"　"&amp;入力!E16)</f>
        <v>林　際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27"/>
      <c r="S29" s="327"/>
      <c r="T29" s="342"/>
      <c r="U29" s="343"/>
      <c r="V29" s="344"/>
      <c r="W29" s="337"/>
      <c r="X29" s="337"/>
      <c r="Y29" s="337"/>
      <c r="Z29" s="328" t="str">
        <f>IF(入力!P16="","",入力!P16)</f>
        <v>佐倉市西志津2-7-1-101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464</v>
      </c>
      <c r="AY29" s="327"/>
      <c r="AZ29" s="327"/>
      <c r="BA29" s="327"/>
      <c r="BB29" s="73" t="s">
        <v>76</v>
      </c>
      <c r="BC29" s="327" t="str">
        <f>IF(入力!AP16="","",入力!AP16)</f>
        <v>2033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タカヤマ　サキ
髙山　沙紀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西志津小学校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511489595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137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サイトウ　ヒマリ
齊藤　ひまり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公津の杜小学校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510998276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157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アラカワ　ユマ
荒川　結舞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こてはし台小学校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514640146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157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スズキ　サコ
鈴木　咲子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5</v>
      </c>
      <c r="R40" s="294"/>
      <c r="S40" s="295"/>
      <c r="T40" s="299" t="str">
        <f>IF(入力!I31="","",入力!I31)</f>
        <v>西志津小学校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514863516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156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ヒナタ　フミか
日向　芙実香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5</v>
      </c>
      <c r="R42" s="294"/>
      <c r="S42" s="295"/>
      <c r="T42" s="299" t="str">
        <f>IF(入力!I33="","",入力!I33)</f>
        <v>間野台小学校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512429960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147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ハセガワ　カズサ
長谷川　和彩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西志津小学校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513497975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145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サトウ　ユウ
佐藤　優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5</v>
      </c>
      <c r="R46" s="294"/>
      <c r="S46" s="295"/>
      <c r="T46" s="299" t="str">
        <f>IF(入力!I37="","",入力!I37)</f>
        <v>間野台小学校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514863546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157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タケモリ　ミヅキ
竹森　美月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6</v>
      </c>
      <c r="R48" s="294"/>
      <c r="S48" s="295"/>
      <c r="T48" s="299" t="str">
        <f>IF(入力!I39="","",入力!I39)</f>
        <v>間野台小学校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514863556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147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シバタ　ナナカ
柴田　七華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6</v>
      </c>
      <c r="R50" s="294"/>
      <c r="S50" s="295"/>
      <c r="T50" s="299" t="str">
        <f>IF(入力!I41="","",入力!I41)</f>
        <v>上志津小学校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514640158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139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シノザワ　カナ
篠澤　華菜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6</v>
      </c>
      <c r="R52" s="294"/>
      <c r="S52" s="295"/>
      <c r="T52" s="299" t="str">
        <f>IF(入力!I43="","",入力!I43)</f>
        <v>西志津小学校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513498004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146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アサオカ　タマエ
浅岡　珠恵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6</v>
      </c>
      <c r="R54" s="294"/>
      <c r="S54" s="295"/>
      <c r="T54" s="299" t="str">
        <f>IF(入力!I45="","",入力!I45)</f>
        <v>こてはし台小学校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514863537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146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モリタ　アオミ
守田　碧海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5</v>
      </c>
      <c r="R56" s="294"/>
      <c r="S56" s="295"/>
      <c r="T56" s="299" t="str">
        <f>IF(入力!I47="","",入力!I47)</f>
        <v>勝田台南小学校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514638437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145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Jフレンズ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430621880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林　際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505883714</v>
      </c>
      <c r="H7" s="271"/>
      <c r="I7" s="271"/>
      <c r="J7" s="271">
        <f>IF(入力!J7="","",入力!J7)</f>
        <v>1453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林　沙紀</v>
      </c>
      <c r="D9" s="265"/>
      <c r="E9" s="265"/>
      <c r="F9" s="265"/>
      <c r="G9" s="271">
        <f>IF(入力!G9="","",入力!G9)</f>
        <v>501556825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林　一美</v>
      </c>
      <c r="D11" s="265"/>
      <c r="E11" s="265"/>
      <c r="F11" s="265"/>
      <c r="G11" s="271">
        <f>IF(入力!G11="","",入力!G11)</f>
        <v>505884185</v>
      </c>
      <c r="H11" s="271"/>
      <c r="I11" s="271"/>
      <c r="J11" s="271">
        <f>IF(入力!J11="","",入力!J11)</f>
        <v>18418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髙山　貴子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林　際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佐倉市西志津2-7-1-101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043-464-2033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90－1404－4063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髙山　沙紀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西志津小学校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511489595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齊藤　ひまり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公津の杜小学校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510998276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荒川　結舞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こてはし台小学校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514640146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鈴木　咲子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西志津小学校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514863516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日向　芙実香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間野台小学校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512429960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長谷川　和彩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西志津小学校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513497975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佐藤　優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間野台小学校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514863546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竹森　美月</v>
      </c>
      <c r="D39" s="265"/>
      <c r="E39" s="265"/>
      <c r="F39" s="265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間野台小学校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514863556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柴田　七華</v>
      </c>
      <c r="D41" s="265"/>
      <c r="E41" s="265"/>
      <c r="F41" s="265"/>
      <c r="G41" s="263">
        <f>IF(入力!G41="","",入力!G41)</f>
        <v>6</v>
      </c>
      <c r="H41" s="263" t="str">
        <f>IF(入力!H41="","",入力!H41)</f>
        <v/>
      </c>
      <c r="I41" s="263" t="str">
        <f>IF(入力!I41="","",入力!I41)</f>
        <v>上志津小学校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514640158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篠澤　華菜</v>
      </c>
      <c r="D43" s="265"/>
      <c r="E43" s="265"/>
      <c r="F43" s="265"/>
      <c r="G43" s="263">
        <f>IF(入力!G43="","",入力!G43)</f>
        <v>6</v>
      </c>
      <c r="H43" s="263" t="str">
        <f>IF(入力!H43="","",入力!H43)</f>
        <v/>
      </c>
      <c r="I43" s="263" t="str">
        <f>IF(入力!I43="","",入力!I43)</f>
        <v>西志津小学校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513498004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浅岡　珠恵</v>
      </c>
      <c r="D45" s="265"/>
      <c r="E45" s="265"/>
      <c r="F45" s="265"/>
      <c r="G45" s="263">
        <f>IF(入力!G45="","",入力!G45)</f>
        <v>6</v>
      </c>
      <c r="H45" s="263" t="str">
        <f>IF(入力!H45="","",入力!H45)</f>
        <v/>
      </c>
      <c r="I45" s="263" t="str">
        <f>IF(入力!I45="","",入力!I45)</f>
        <v>こてはし台小学校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514863537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守田　碧海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勝田台南小学校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514638437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Jフレンズ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430621880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林　際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505883714</v>
      </c>
      <c r="H7" s="271"/>
      <c r="I7" s="271"/>
      <c r="J7" s="271">
        <f>IF(入力!J7="","",入力!J7)</f>
        <v>1453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林　沙紀</v>
      </c>
      <c r="D9" s="265"/>
      <c r="E9" s="265"/>
      <c r="F9" s="265"/>
      <c r="G9" s="271">
        <f>IF(入力!G9="","",入力!G9)</f>
        <v>501556825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林　一美</v>
      </c>
      <c r="D11" s="265"/>
      <c r="E11" s="265"/>
      <c r="F11" s="265"/>
      <c r="G11" s="271">
        <f>IF(入力!G11="","",入力!G11)</f>
        <v>505884185</v>
      </c>
      <c r="H11" s="271"/>
      <c r="I11" s="271"/>
      <c r="J11" s="271">
        <f>IF(入力!J11="","",入力!J11)</f>
        <v>18418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髙山　貴子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林　際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佐倉市西志津2-7-1-101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043-464-2033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90－1404－4063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髙山　沙紀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西志津小学校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511489595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齊藤　ひまり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公津の杜小学校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510998276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荒川　結舞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こてはし台小学校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514640146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鈴木　咲子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西志津小学校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514863516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日向　芙実香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間野台小学校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512429960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長谷川　和彩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西志津小学校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513497975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佐藤　優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間野台小学校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514863546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竹森　美月</v>
      </c>
      <c r="D39" s="265"/>
      <c r="E39" s="265"/>
      <c r="F39" s="265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間野台小学校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514863556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柴田　七華</v>
      </c>
      <c r="D41" s="265"/>
      <c r="E41" s="265"/>
      <c r="F41" s="265"/>
      <c r="G41" s="263">
        <f>IF(入力!G41="","",入力!G41)</f>
        <v>6</v>
      </c>
      <c r="H41" s="263" t="str">
        <f>IF(入力!H41="","",入力!H41)</f>
        <v/>
      </c>
      <c r="I41" s="263" t="str">
        <f>IF(入力!I41="","",入力!I41)</f>
        <v>上志津小学校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514640158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篠澤　華菜</v>
      </c>
      <c r="D43" s="265"/>
      <c r="E43" s="265"/>
      <c r="F43" s="265"/>
      <c r="G43" s="263">
        <f>IF(入力!G43="","",入力!G43)</f>
        <v>6</v>
      </c>
      <c r="H43" s="263" t="str">
        <f>IF(入力!H43="","",入力!H43)</f>
        <v/>
      </c>
      <c r="I43" s="263" t="str">
        <f>IF(入力!I43="","",入力!I43)</f>
        <v>西志津小学校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513498004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浅岡　珠恵</v>
      </c>
      <c r="D45" s="265"/>
      <c r="E45" s="265"/>
      <c r="F45" s="265"/>
      <c r="G45" s="263">
        <f>IF(入力!G45="","",入力!G45)</f>
        <v>6</v>
      </c>
      <c r="H45" s="263" t="str">
        <f>IF(入力!H45="","",入力!H45)</f>
        <v/>
      </c>
      <c r="I45" s="263" t="str">
        <f>IF(入力!I45="","",入力!I45)</f>
        <v>こてはし台小学校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514863537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守田　碧海</v>
      </c>
      <c r="D47" s="265"/>
      <c r="E47" s="265"/>
      <c r="F47" s="265"/>
      <c r="G47" s="263">
        <f>IF(入力!G47="","",入力!G47)</f>
        <v>5</v>
      </c>
      <c r="H47" s="263" t="str">
        <f>IF(入力!H47="","",入力!H47)</f>
        <v/>
      </c>
      <c r="I47" s="263" t="str">
        <f>IF(入力!I47="","",入力!I47)</f>
        <v>勝田台南小学校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514638437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12</v>
      </c>
      <c r="J5" s="443" t="str">
        <f>IF(入力!A55="","",入力!A55)</f>
        <v>チーム一丸となって一戦一戦全力で頑張ります。この県大会でさらに成長したいと思います。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22011</v>
      </c>
      <c r="B7" s="33" t="str">
        <f>IF(入力!C3="","",入力!C3)</f>
        <v>Jフレンズ</v>
      </c>
      <c r="C7" s="33" t="str">
        <f>IF(入力!C2="","",入力!C2)</f>
        <v>ジェイフレンズ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京成本線</v>
      </c>
      <c r="S7" s="33" t="str">
        <f>IF(入力!AE5="","",入力!AE5)</f>
        <v>勝田台</v>
      </c>
      <c r="T7" s="33"/>
      <c r="U7" s="33">
        <f>IF(入力!C4="","",入力!C4)</f>
        <v>430621880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林</v>
      </c>
      <c r="D16" s="33" t="str">
        <f>IF(入力!E8="","",入力!E8)</f>
        <v>際</v>
      </c>
      <c r="E16" s="33" t="str">
        <f>IF(入力!C7="","",入力!C7)</f>
        <v>ハヤシ</v>
      </c>
      <c r="F16" s="33" t="str">
        <f>IF(入力!E7="","",入力!E7)</f>
        <v>イタル</v>
      </c>
      <c r="G16" s="33">
        <f>IF(入力!G7="","",入力!G7)</f>
        <v>505883714</v>
      </c>
      <c r="H16" s="33">
        <f>IF(入力!J7="","",入力!J7)</f>
        <v>1453</v>
      </c>
      <c r="I16" s="33" t="str">
        <f>IF(入力!M7="","",入力!M7)</f>
        <v/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285</v>
      </c>
      <c r="S16" s="33" t="str">
        <f>IF(入力!W7="","",入力!W7)</f>
        <v>0845</v>
      </c>
      <c r="T16" s="33" t="str">
        <f>IF(入力!P8="","",入力!P8)</f>
        <v>佐倉市西志津2-7-1-101</v>
      </c>
      <c r="U16" s="33" t="str">
        <f>IF(入力!AL7="","",入力!AL7)</f>
        <v>043</v>
      </c>
      <c r="V16" s="33" t="str">
        <f>IF(入力!AK8="","",入力!AK8)</f>
        <v>464</v>
      </c>
      <c r="W16" s="33" t="str">
        <f>IF(入力!AP8="","",入力!AP8)</f>
        <v>2033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林</v>
      </c>
      <c r="D17" s="33" t="str">
        <f>IF(入力!E10="","",入力!E10)</f>
        <v>沙紀</v>
      </c>
      <c r="E17" s="33" t="str">
        <f>IF(入力!C9="","",入力!C9)</f>
        <v>ハヤシ</v>
      </c>
      <c r="F17" s="33" t="str">
        <f>IF(入力!E9="","",入力!E9)</f>
        <v>サキ</v>
      </c>
      <c r="G17" s="33">
        <f>IF(入力!G9="","",入力!G9)</f>
        <v>501556825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25</v>
      </c>
      <c r="M17" s="33"/>
      <c r="N17" s="33"/>
      <c r="O17" s="33"/>
      <c r="P17" s="33"/>
      <c r="Q17" s="33"/>
      <c r="R17" s="33" t="str">
        <f>IF(入力!R9="","",入力!R9)</f>
        <v>285</v>
      </c>
      <c r="S17" s="33" t="str">
        <f>IF(入力!W9="","",入力!W9)</f>
        <v>0845</v>
      </c>
      <c r="T17" s="33" t="str">
        <f>IF(入力!P10="","",入力!P10)</f>
        <v>佐倉市西志津2-7-1-101</v>
      </c>
      <c r="U17" s="33" t="str">
        <f>IF(入力!AL9="","",入力!AL9)</f>
        <v>043</v>
      </c>
      <c r="V17" s="33" t="str">
        <f>IF(入力!AK10="","",入力!AK10)</f>
        <v>464</v>
      </c>
      <c r="W17" s="33" t="str">
        <f>IF(入力!AP10="","",入力!AP10)</f>
        <v>2033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林</v>
      </c>
      <c r="D20" s="33" t="str">
        <f>IF(入力!E12="","",入力!E12)</f>
        <v>一美</v>
      </c>
      <c r="E20" s="33" t="str">
        <f>IF(入力!C11="","",入力!C11)</f>
        <v>ハヤシ</v>
      </c>
      <c r="F20" s="33" t="str">
        <f>IF(入力!E11="","",入力!E11)</f>
        <v>カズミ</v>
      </c>
      <c r="G20" s="33">
        <f>IF(入力!G11="","",入力!G11)</f>
        <v>505884185</v>
      </c>
      <c r="H20" s="33">
        <f>IF(入力!J11="","",入力!J11)</f>
        <v>18418</v>
      </c>
      <c r="I20" s="33" t="str">
        <f>IF(入力!M11="","",入力!M11)</f>
        <v/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285</v>
      </c>
      <c r="S20" s="33" t="str">
        <f>IF(入力!W11="","",入力!W11)</f>
        <v>0845</v>
      </c>
      <c r="T20" s="33" t="str">
        <f>IF(入力!P12="","",入力!P12)</f>
        <v>佐倉市西志津2-7-1-101</v>
      </c>
      <c r="U20" s="33" t="str">
        <f>IF(入力!AL11="","",入力!AL11)</f>
        <v>043</v>
      </c>
      <c r="V20" s="33" t="str">
        <f>IF(入力!AK12="","",入力!AK12)</f>
        <v>464</v>
      </c>
      <c r="W20" s="33" t="str">
        <f>IF(入力!AP12="","",入力!AP12)</f>
        <v>2033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林</v>
      </c>
      <c r="D22" s="33" t="str">
        <f>IF(入力!E16="","",入力!E16)</f>
        <v>際</v>
      </c>
      <c r="E22" s="33" t="str">
        <f>IF(入力!C15="","",入力!C15)</f>
        <v>ハヤシ</v>
      </c>
      <c r="F22" s="33" t="str">
        <f>IF(入力!E15="","",入力!E15)</f>
        <v>イタル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>
        <f>IF(入力!C21="","",入力!C21)</f>
        <v>90</v>
      </c>
      <c r="O22" s="33">
        <f>IF(入力!E21="","",入力!E21)</f>
        <v>1404</v>
      </c>
      <c r="P22" s="33">
        <f>IF(入力!G21="","",入力!G21)</f>
        <v>4063</v>
      </c>
      <c r="Q22" s="33"/>
      <c r="R22" s="33" t="str">
        <f>IF(入力!R15="","",入力!R15)</f>
        <v>285</v>
      </c>
      <c r="S22" s="33" t="str">
        <f>IF(入力!W15="","",入力!W15)</f>
        <v>0845</v>
      </c>
      <c r="T22" s="33" t="str">
        <f>IF(入力!P16="","",入力!P16)</f>
        <v>佐倉市西志津2-7-1-101</v>
      </c>
      <c r="U22" s="33" t="str">
        <f>IF(入力!AL15="","",入力!AL15)</f>
        <v>043</v>
      </c>
      <c r="V22" s="33" t="str">
        <f>IF(入力!AK16="","",入力!AK16)</f>
        <v>464</v>
      </c>
      <c r="W22" s="33" t="str">
        <f>IF(入力!AP16="","",入力!AP16)</f>
        <v>2033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髙山</v>
      </c>
      <c r="D23" s="33" t="str">
        <f>IF(入力!$E$14="","",入力!$E$14)</f>
        <v>貴子</v>
      </c>
      <c r="E23" s="33" t="str">
        <f>IF(入力!$C$13="","",入力!$C$13)</f>
        <v>タカヤマ</v>
      </c>
      <c r="F23" s="33" t="str">
        <f>IF(入力!$E$13="","",入力!$E$13)</f>
        <v>タカコ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髙山</v>
      </c>
      <c r="D24" s="75" t="str">
        <f>VLOOKUP($B$51,$A$53:$F$352,4)</f>
        <v>沙紀</v>
      </c>
      <c r="E24" s="75" t="str">
        <f>VLOOKUP($B$51,$A$53:$F$352,5)</f>
        <v>タカヤマ</v>
      </c>
      <c r="F24" s="75" t="str">
        <f>VLOOKUP($B$51,$A$53:$F$352,6)</f>
        <v>サキ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髙山</v>
      </c>
      <c r="D53" s="33" t="str">
        <f>IF(入力!E26="","",入力!E26)</f>
        <v>沙紀</v>
      </c>
      <c r="E53" s="33" t="str">
        <f>IF(入力!C25="","",入力!C25)</f>
        <v>タカヤマ</v>
      </c>
      <c r="F53" s="33" t="str">
        <f>IF(入力!E25="","",入力!E25)</f>
        <v>サキ</v>
      </c>
      <c r="G53" s="33">
        <f>IF(入力!M25="","",入力!M25)</f>
        <v>511489595</v>
      </c>
      <c r="H53" s="33" t="str">
        <f>IF(入力!I25="","",入力!I25)</f>
        <v>西志津小学校</v>
      </c>
      <c r="I53" s="33">
        <f>IF(入力!G25="","",入力!G25)</f>
        <v>6</v>
      </c>
      <c r="J53" s="33">
        <f>IF(入力!P25="","",入力!P25)</f>
        <v>137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齊藤</v>
      </c>
      <c r="D54" s="33" t="str">
        <f>IF(入力!E28="","",入力!E28)</f>
        <v>ひまり</v>
      </c>
      <c r="E54" s="33" t="str">
        <f>IF(入力!C27="","",入力!C27)</f>
        <v>サイトウ</v>
      </c>
      <c r="F54" s="33" t="str">
        <f>IF(入力!E27="","",入力!E27)</f>
        <v>ヒマリ</v>
      </c>
      <c r="G54" s="33">
        <f>IF(入力!M27="","",入力!M27)</f>
        <v>510998276</v>
      </c>
      <c r="H54" s="33" t="str">
        <f>IF(入力!I27="","",入力!I27)</f>
        <v>公津の杜小学校</v>
      </c>
      <c r="I54" s="33">
        <f>IF(入力!G27="","",入力!G27)</f>
        <v>6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荒川</v>
      </c>
      <c r="D55" s="33" t="str">
        <f>IF(入力!E30="","",入力!E30)</f>
        <v>結舞</v>
      </c>
      <c r="E55" s="33" t="str">
        <f>IF(入力!C29="","",入力!C29)</f>
        <v>アラカワ</v>
      </c>
      <c r="F55" s="33" t="str">
        <f>IF(入力!E29="","",入力!E29)</f>
        <v>ユマ</v>
      </c>
      <c r="G55" s="33">
        <f>IF(入力!M29="","",入力!M29)</f>
        <v>514640146</v>
      </c>
      <c r="H55" s="33" t="str">
        <f>IF(入力!I29="","",入力!I29)</f>
        <v>こてはし台小学校</v>
      </c>
      <c r="I55" s="33">
        <f>IF(入力!G29="","",入力!G29)</f>
        <v>6</v>
      </c>
      <c r="J55" s="33">
        <f>IF(入力!P29="","",入力!P29)</f>
        <v>157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鈴木</v>
      </c>
      <c r="D56" s="33" t="str">
        <f>IF(入力!E32="","",入力!E32)</f>
        <v>咲子</v>
      </c>
      <c r="E56" s="33" t="str">
        <f>IF(入力!C31="","",入力!C31)</f>
        <v>スズキ</v>
      </c>
      <c r="F56" s="33" t="str">
        <f>IF(入力!E31="","",入力!E31)</f>
        <v>サコ</v>
      </c>
      <c r="G56" s="33">
        <f>IF(入力!M31="","",入力!M31)</f>
        <v>514863516</v>
      </c>
      <c r="H56" s="33" t="str">
        <f>IF(入力!I31="","",入力!I31)</f>
        <v>西志津小学校</v>
      </c>
      <c r="I56" s="33">
        <f>IF(入力!G31="","",入力!G31)</f>
        <v>5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日向</v>
      </c>
      <c r="D57" s="33" t="str">
        <f>IF(入力!E34="","",入力!E34)</f>
        <v>芙実香</v>
      </c>
      <c r="E57" s="33" t="str">
        <f>IF(入力!C33="","",入力!C33)</f>
        <v>ヒナタ</v>
      </c>
      <c r="F57" s="33" t="str">
        <f>IF(入力!E33="","",入力!E33)</f>
        <v>フミか</v>
      </c>
      <c r="G57" s="33">
        <f>IF(入力!M33="","",入力!M33)</f>
        <v>512429960</v>
      </c>
      <c r="H57" s="33" t="str">
        <f>IF(入力!I33="","",入力!I33)</f>
        <v>間野台小学校</v>
      </c>
      <c r="I57" s="33">
        <f>IF(入力!G33="","",入力!G33)</f>
        <v>5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長谷川</v>
      </c>
      <c r="D58" s="33" t="str">
        <f>IF(入力!E36="","",入力!E36)</f>
        <v>和彩</v>
      </c>
      <c r="E58" s="33" t="str">
        <f>IF(入力!C35="","",入力!C35)</f>
        <v>ハセガワ</v>
      </c>
      <c r="F58" s="33" t="str">
        <f>IF(入力!E35="","",入力!E35)</f>
        <v>カズサ</v>
      </c>
      <c r="G58" s="33">
        <f>IF(入力!M35="","",入力!M35)</f>
        <v>513497975</v>
      </c>
      <c r="H58" s="33" t="str">
        <f>IF(入力!I35="","",入力!I35)</f>
        <v>西志津小学校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佐藤</v>
      </c>
      <c r="D59" s="33" t="str">
        <f>IF(入力!E38="","",入力!E38)</f>
        <v>優</v>
      </c>
      <c r="E59" s="33" t="str">
        <f>IF(入力!C37="","",入力!C37)</f>
        <v>サトウ</v>
      </c>
      <c r="F59" s="33" t="str">
        <f>IF(入力!E37="","",入力!E37)</f>
        <v>ユウ</v>
      </c>
      <c r="G59" s="33">
        <f>IF(入力!M37="","",入力!M37)</f>
        <v>514863546</v>
      </c>
      <c r="H59" s="33" t="str">
        <f>IF(入力!I37="","",入力!I37)</f>
        <v>間野台小学校</v>
      </c>
      <c r="I59" s="33">
        <f>IF(入力!G37="","",入力!G37)</f>
        <v>5</v>
      </c>
      <c r="J59" s="33">
        <f>IF(入力!P37="","",入力!P37)</f>
        <v>157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竹森</v>
      </c>
      <c r="D60" s="33" t="str">
        <f>IF(入力!E40="","",入力!E40)</f>
        <v>美月</v>
      </c>
      <c r="E60" s="33" t="str">
        <f>IF(入力!C39="","",入力!C39)</f>
        <v>タケモリ</v>
      </c>
      <c r="F60" s="33" t="str">
        <f>IF(入力!E39="","",入力!E39)</f>
        <v>ミヅキ</v>
      </c>
      <c r="G60" s="33">
        <f>IF(入力!M39="","",入力!M39)</f>
        <v>514863556</v>
      </c>
      <c r="H60" s="33" t="str">
        <f>IF(入力!I39="","",入力!I39)</f>
        <v>間野台小学校</v>
      </c>
      <c r="I60" s="33">
        <f>IF(入力!G39="","",入力!G39)</f>
        <v>6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柴田</v>
      </c>
      <c r="D61" s="33" t="str">
        <f>IF(入力!E42="","",入力!E42)</f>
        <v>七華</v>
      </c>
      <c r="E61" s="33" t="str">
        <f>IF(入力!C41="","",入力!C41)</f>
        <v>シバタ</v>
      </c>
      <c r="F61" s="33" t="str">
        <f>IF(入力!E41="","",入力!E41)</f>
        <v>ナナカ</v>
      </c>
      <c r="G61" s="33">
        <f>IF(入力!M41="","",入力!M41)</f>
        <v>514640158</v>
      </c>
      <c r="H61" s="33" t="str">
        <f>IF(入力!I41="","",入力!I41)</f>
        <v>上志津小学校</v>
      </c>
      <c r="I61" s="33">
        <f>IF(入力!G41="","",入力!G41)</f>
        <v>6</v>
      </c>
      <c r="J61" s="33">
        <f>IF(入力!P41="","",入力!P41)</f>
        <v>139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篠澤</v>
      </c>
      <c r="D62" s="33" t="str">
        <f>IF(入力!E44="","",入力!E44)</f>
        <v>華菜</v>
      </c>
      <c r="E62" s="33" t="str">
        <f>IF(入力!C43="","",入力!C43)</f>
        <v>シノザワ</v>
      </c>
      <c r="F62" s="33" t="str">
        <f>IF(入力!E43="","",入力!E43)</f>
        <v>カナ</v>
      </c>
      <c r="G62" s="33">
        <f>IF(入力!M43="","",入力!M43)</f>
        <v>513498004</v>
      </c>
      <c r="H62" s="33" t="str">
        <f>IF(入力!I43="","",入力!I43)</f>
        <v>西志津小学校</v>
      </c>
      <c r="I62" s="33">
        <f>IF(入力!G43="","",入力!G43)</f>
        <v>6</v>
      </c>
      <c r="J62" s="33">
        <f>IF(入力!P43="","",入力!P43)</f>
        <v>146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浅岡</v>
      </c>
      <c r="D63" s="33" t="str">
        <f>IF(入力!E46="","",入力!E46)</f>
        <v>珠恵</v>
      </c>
      <c r="E63" s="33" t="str">
        <f>IF(入力!C45="","",入力!C45)</f>
        <v>アサオカ</v>
      </c>
      <c r="F63" s="33" t="str">
        <f>IF(入力!E45="","",入力!E45)</f>
        <v>タマエ</v>
      </c>
      <c r="G63" s="33">
        <f>IF(入力!M45="","",入力!M45)</f>
        <v>514863537</v>
      </c>
      <c r="H63" s="33" t="str">
        <f>IF(入力!I45="","",入力!I45)</f>
        <v>こてはし台小学校</v>
      </c>
      <c r="I63" s="33">
        <f>IF(入力!G45="","",入力!G45)</f>
        <v>6</v>
      </c>
      <c r="J63" s="33">
        <f>IF(入力!P45="","",入力!P45)</f>
        <v>146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守田</v>
      </c>
      <c r="D64" s="33" t="str">
        <f>IF(入力!E48="","",入力!E48)</f>
        <v>碧海</v>
      </c>
      <c r="E64" s="33" t="str">
        <f>IF(入力!C47="","",入力!C47)</f>
        <v>モリタ</v>
      </c>
      <c r="F64" s="33" t="str">
        <f>IF(入力!E47="","",入力!E47)</f>
        <v>アオミ</v>
      </c>
      <c r="G64" s="33">
        <f>IF(入力!M47="","",入力!M47)</f>
        <v>514638437</v>
      </c>
      <c r="H64" s="33" t="str">
        <f>IF(入力!I47="","",入力!I47)</f>
        <v>勝田台南小学校</v>
      </c>
      <c r="I64" s="33">
        <f>IF(入力!G47="","",入力!G47)</f>
        <v>5</v>
      </c>
      <c r="J64" s="33">
        <f>IF(入力!P47="","",入力!P47)</f>
        <v>145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林沙紀</cp:lastModifiedBy>
  <cp:lastPrinted>2016-05-09T15:17:35Z</cp:lastPrinted>
  <dcterms:created xsi:type="dcterms:W3CDTF">2014-04-05T09:56:00Z</dcterms:created>
  <dcterms:modified xsi:type="dcterms:W3CDTF">2017-05-29T21:41:37Z</dcterms:modified>
</cp:coreProperties>
</file>